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5 год\01.02.2025\"/>
    </mc:Choice>
  </mc:AlternateContent>
  <bookViews>
    <workbookView xWindow="0" yWindow="0" windowWidth="15540" windowHeight="9570" tabRatio="862" activeTab="2"/>
  </bookViews>
  <sheets>
    <sheet name="доходы" sheetId="1" r:id="rId1"/>
    <sheet name="расходы" sheetId="2" r:id="rId2"/>
    <sheet name="источники" sheetId="3" r:id="rId3"/>
    <sheet name="резервный фонд" sheetId="4" state="hidden" r:id="rId4"/>
    <sheet name="Лист1" sheetId="5" state="hidden" r:id="rId5"/>
  </sheets>
  <externalReferences>
    <externalReference r:id="rId6"/>
  </externalReferences>
  <definedNames>
    <definedName name="_xlnm._FilterDatabase" localSheetId="0" hidden="1">доходы!$A$13:$FY$66</definedName>
    <definedName name="_xlnm._FilterDatabase" localSheetId="1" hidden="1">расходы!$A$6:$H$57</definedName>
    <definedName name="Z_065ABCAB_CCF1_4927_9CB6_F20006685930_.wvu.FilterData" localSheetId="0" hidden="1">доходы!$A$13:$FY$66</definedName>
    <definedName name="Z_34FCE91F_37BB_4E1C_80D8_8DC0E1239857_.wvu.FilterData" localSheetId="0" hidden="1">доходы!$A$13:$FY$66</definedName>
    <definedName name="Z_34FCE91F_37BB_4E1C_80D8_8DC0E1239857_.wvu.FilterData" localSheetId="1" hidden="1">расходы!$A$6:$H$57</definedName>
    <definedName name="Z_34FCE91F_37BB_4E1C_80D8_8DC0E1239857_.wvu.PrintArea" localSheetId="0" hidden="1">доходы!$A$1:$D$66</definedName>
    <definedName name="Z_34FCE91F_37BB_4E1C_80D8_8DC0E1239857_.wvu.PrintArea" localSheetId="2" hidden="1">источники!$A$1:$C$28</definedName>
    <definedName name="Z_34FCE91F_37BB_4E1C_80D8_8DC0E1239857_.wvu.PrintArea" localSheetId="1" hidden="1">расходы!$A$1:$E$57</definedName>
    <definedName name="Z_34FCE91F_37BB_4E1C_80D8_8DC0E1239857_.wvu.PrintTitles" localSheetId="0" hidden="1">доходы!$12:$13</definedName>
    <definedName name="Z_34FCE91F_37BB_4E1C_80D8_8DC0E1239857_.wvu.PrintTitles" localSheetId="2" hidden="1">источники!$3:$4</definedName>
    <definedName name="Z_34FCE91F_37BB_4E1C_80D8_8DC0E1239857_.wvu.PrintTitles" localSheetId="1" hidden="1">расходы!$4:$5</definedName>
    <definedName name="Z_34FCE91F_37BB_4E1C_80D8_8DC0E1239857_.wvu.Rows" localSheetId="3" hidden="1">'резервный фонд'!$32:$32</definedName>
    <definedName name="Z_354784A5_404C_43C6_9215_508293194394_.wvu.FilterData" localSheetId="0" hidden="1">доходы!$A$13:$FY$66</definedName>
    <definedName name="Z_354784A5_404C_43C6_9215_508293194394_.wvu.FilterData" localSheetId="1" hidden="1">расходы!$A$6:$H$57</definedName>
    <definedName name="Z_354784A5_404C_43C6_9215_508293194394_.wvu.PrintArea" localSheetId="0" hidden="1">доходы!$A$1:$D$66</definedName>
    <definedName name="Z_354784A5_404C_43C6_9215_508293194394_.wvu.PrintArea" localSheetId="2" hidden="1">источники!$A$1:$C$28</definedName>
    <definedName name="Z_354784A5_404C_43C6_9215_508293194394_.wvu.PrintArea" localSheetId="1" hidden="1">расходы!$A$1:$E$57</definedName>
    <definedName name="Z_354784A5_404C_43C6_9215_508293194394_.wvu.PrintTitles" localSheetId="0" hidden="1">доходы!$12:$13</definedName>
    <definedName name="Z_354784A5_404C_43C6_9215_508293194394_.wvu.PrintTitles" localSheetId="2" hidden="1">источники!$3:$4</definedName>
    <definedName name="Z_354784A5_404C_43C6_9215_508293194394_.wvu.PrintTitles" localSheetId="1" hidden="1">расходы!$4:$5</definedName>
    <definedName name="Z_354784A5_404C_43C6_9215_508293194394_.wvu.Rows" localSheetId="3" hidden="1">'резервный фонд'!$32:$32</definedName>
    <definedName name="Z_50C8BC64_9E0A_4CD2_99EA_B32AA9EF2D08_.wvu.FilterData" localSheetId="0" hidden="1">доходы!$A$13:$FY$66</definedName>
    <definedName name="Z_67DC2648_8189_41D0_82E7_D8DFBA19FB11_.wvu.FilterData" localSheetId="0" hidden="1">доходы!$A$13:$FY$66</definedName>
    <definedName name="Z_67DC2648_8189_41D0_82E7_D8DFBA19FB11_.wvu.FilterData" localSheetId="1" hidden="1">расходы!$A$6:$H$57</definedName>
    <definedName name="Z_6943B490_3070_4625_8DEE_85B509FE6D1B_.wvu.PrintArea" localSheetId="1" hidden="1">расходы!$A$1:$E$54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расходы!$4:$5</definedName>
    <definedName name="Z_87167B54_14FD_40B4_B520_8ADAF9DCA900_.wvu.Cols" localSheetId="0" hidden="1">доходы!$C:$D</definedName>
    <definedName name="Z_87167B54_14FD_40B4_B520_8ADAF9DCA900_.wvu.FilterData" localSheetId="0" hidden="1">доходы!$A$13:$FY$66</definedName>
    <definedName name="Z_87167B54_14FD_40B4_B520_8ADAF9DCA900_.wvu.FilterData" localSheetId="1" hidden="1">расходы!$A$6:$H$57</definedName>
    <definedName name="Z_87167B54_14FD_40B4_B520_8ADAF9DCA900_.wvu.PrintArea" localSheetId="0" hidden="1">доходы!$A$1:$D$66</definedName>
    <definedName name="Z_87167B54_14FD_40B4_B520_8ADAF9DCA900_.wvu.PrintArea" localSheetId="2" hidden="1">источники!$A$1:$C$28</definedName>
    <definedName name="Z_87167B54_14FD_40B4_B520_8ADAF9DCA900_.wvu.PrintArea" localSheetId="1" hidden="1">расходы!$A$1:$E$57</definedName>
    <definedName name="Z_87167B54_14FD_40B4_B520_8ADAF9DCA900_.wvu.PrintTitles" localSheetId="0" hidden="1">доходы!$12:$13</definedName>
    <definedName name="Z_87167B54_14FD_40B4_B520_8ADAF9DCA900_.wvu.PrintTitles" localSheetId="2" hidden="1">источники!$3:$4</definedName>
    <definedName name="Z_87167B54_14FD_40B4_B520_8ADAF9DCA900_.wvu.PrintTitles" localSheetId="1" hidden="1">расходы!$4:$5</definedName>
    <definedName name="Z_87167B54_14FD_40B4_B520_8ADAF9DCA900_.wvu.Rows" localSheetId="3" hidden="1">'резервный фонд'!$32:$32</definedName>
    <definedName name="Z_8E5CDAAA_96D9_497C_8A71_ECC430BA02A8_.wvu.FilterData" localSheetId="0" hidden="1">доходы!$A$13:$FY$66</definedName>
    <definedName name="Z_8F1248FC_EA8E_4DC7_8B97_6406CD1514A9_.wvu.FilterData" localSheetId="0" hidden="1">доходы!$A$13:$FY$66</definedName>
    <definedName name="Z_8F1248FC_EA8E_4DC7_8B97_6406CD1514A9_.wvu.FilterData" localSheetId="1" hidden="1">расходы!$A$6:$H$57</definedName>
    <definedName name="Z_8F1248FC_EA8E_4DC7_8B97_6406CD1514A9_.wvu.PrintArea" localSheetId="0" hidden="1">доходы!$A$1:$D$66</definedName>
    <definedName name="Z_8F1248FC_EA8E_4DC7_8B97_6406CD1514A9_.wvu.PrintArea" localSheetId="2" hidden="1">источники!$A$1:$C$28</definedName>
    <definedName name="Z_8F1248FC_EA8E_4DC7_8B97_6406CD1514A9_.wvu.PrintArea" localSheetId="1" hidden="1">расходы!$A$1:$E$57</definedName>
    <definedName name="Z_8F1248FC_EA8E_4DC7_8B97_6406CD1514A9_.wvu.PrintTitles" localSheetId="0" hidden="1">доходы!$12:$13</definedName>
    <definedName name="Z_8F1248FC_EA8E_4DC7_8B97_6406CD1514A9_.wvu.PrintTitles" localSheetId="2" hidden="1">источники!$3:$4</definedName>
    <definedName name="Z_8F1248FC_EA8E_4DC7_8B97_6406CD1514A9_.wvu.PrintTitles" localSheetId="1" hidden="1">расходы!$4:$5</definedName>
    <definedName name="Z_8F1248FC_EA8E_4DC7_8B97_6406CD1514A9_.wvu.Rows" localSheetId="3" hidden="1">'резервный фонд'!$32:$32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расходы!$4:$5</definedName>
    <definedName name="Z_B1E9D3A3_6A2B_4E76_A163_C3C5D3CBC4BC_.wvu.FilterData" localSheetId="0" hidden="1">доходы!$A$13:$FY$66</definedName>
    <definedName name="Z_B1E9D3A3_6A2B_4E76_A163_C3C5D3CBC4BC_.wvu.FilterData" localSheetId="1" hidden="1">расходы!$A$6:$H$57</definedName>
    <definedName name="Z_B1E9D3A3_6A2B_4E76_A163_C3C5D3CBC4BC_.wvu.PrintArea" localSheetId="0" hidden="1">доходы!$A$1:$D$66</definedName>
    <definedName name="Z_B1E9D3A3_6A2B_4E76_A163_C3C5D3CBC4BC_.wvu.PrintArea" localSheetId="2" hidden="1">источники!$A$1:$C$28</definedName>
    <definedName name="Z_B1E9D3A3_6A2B_4E76_A163_C3C5D3CBC4BC_.wvu.PrintArea" localSheetId="1" hidden="1">расходы!$A$1:$E$57</definedName>
    <definedName name="Z_B1E9D3A3_6A2B_4E76_A163_C3C5D3CBC4BC_.wvu.PrintTitles" localSheetId="0" hidden="1">доходы!$12:$13</definedName>
    <definedName name="Z_B1E9D3A3_6A2B_4E76_A163_C3C5D3CBC4BC_.wvu.PrintTitles" localSheetId="2" hidden="1">источники!$3:$4</definedName>
    <definedName name="Z_B1E9D3A3_6A2B_4E76_A163_C3C5D3CBC4BC_.wvu.PrintTitles" localSheetId="1" hidden="1">расходы!$4:$5</definedName>
    <definedName name="Z_B1E9D3A3_6A2B_4E76_A163_C3C5D3CBC4BC_.wvu.Rows" localSheetId="3" hidden="1">'резервный фонд'!$32:$32</definedName>
    <definedName name="Z_B358A58E_8635_4813_99A2_4F1FD4FD075C_.wvu.FilterData" localSheetId="0" hidden="1">доходы!$A$13:$FY$66</definedName>
    <definedName name="Z_B358A58E_8635_4813_99A2_4F1FD4FD075C_.wvu.FilterData" localSheetId="1" hidden="1">расходы!$A$6:$H$57</definedName>
    <definedName name="Z_B358A58E_8635_4813_99A2_4F1FD4FD075C_.wvu.PrintArea" localSheetId="0" hidden="1">доходы!$A$1:$D$66</definedName>
    <definedName name="Z_B358A58E_8635_4813_99A2_4F1FD4FD075C_.wvu.PrintArea" localSheetId="2" hidden="1">источники!$A$1:$C$28</definedName>
    <definedName name="Z_B358A58E_8635_4813_99A2_4F1FD4FD075C_.wvu.PrintArea" localSheetId="1" hidden="1">расходы!$A$1:$E$57</definedName>
    <definedName name="Z_B358A58E_8635_4813_99A2_4F1FD4FD075C_.wvu.PrintTitles" localSheetId="0" hidden="1">доходы!$12:$13</definedName>
    <definedName name="Z_B358A58E_8635_4813_99A2_4F1FD4FD075C_.wvu.PrintTitles" localSheetId="2" hidden="1">источники!$3:$4</definedName>
    <definedName name="Z_B358A58E_8635_4813_99A2_4F1FD4FD075C_.wvu.PrintTitles" localSheetId="1" hidden="1">расходы!$4:$5</definedName>
    <definedName name="Z_B358A58E_8635_4813_99A2_4F1FD4FD075C_.wvu.Rows" localSheetId="3" hidden="1">'резервный фонд'!$32:$32</definedName>
    <definedName name="Z_BF4DF944_F08E_4CFE_B0AA_35AED6912BB6_.wvu.FilterData" localSheetId="1" hidden="1">расходы!$A$6:$H$57</definedName>
    <definedName name="Z_DE0F5E73_EF4C_476D_B6AE_BFEFF57E867A_.wvu.FilterData" localSheetId="0" hidden="1">доходы!$A$13:$FY$66</definedName>
    <definedName name="Z_DE0F5E73_EF4C_476D_B6AE_BFEFF57E867A_.wvu.FilterData" localSheetId="1" hidden="1">расходы!$A$6:$H$57</definedName>
    <definedName name="Z_DE0F5E73_EF4C_476D_B6AE_BFEFF57E867A_.wvu.PrintArea" localSheetId="0" hidden="1">доходы!$A$1:$D$66</definedName>
    <definedName name="Z_DE0F5E73_EF4C_476D_B6AE_BFEFF57E867A_.wvu.PrintArea" localSheetId="2" hidden="1">источники!$A$1:$C$28</definedName>
    <definedName name="Z_DE0F5E73_EF4C_476D_B6AE_BFEFF57E867A_.wvu.PrintArea" localSheetId="1" hidden="1">расходы!$A$1:$E$57</definedName>
    <definedName name="Z_DE0F5E73_EF4C_476D_B6AE_BFEFF57E867A_.wvu.PrintTitles" localSheetId="0" hidden="1">доходы!$12:$13</definedName>
    <definedName name="Z_DE0F5E73_EF4C_476D_B6AE_BFEFF57E867A_.wvu.PrintTitles" localSheetId="2" hidden="1">источники!$3:$4</definedName>
    <definedName name="Z_DE0F5E73_EF4C_476D_B6AE_BFEFF57E867A_.wvu.PrintTitles" localSheetId="1" hidden="1">расходы!$4:$5</definedName>
    <definedName name="Z_DE0F5E73_EF4C_476D_B6AE_BFEFF57E867A_.wvu.Rows" localSheetId="3" hidden="1">'резервный фонд'!$32:$32</definedName>
    <definedName name="Z_E5E7247F_434B_4F14_8E65_113AD1B895BC_.wvu.FilterData" localSheetId="1" hidden="1">расходы!$A$6:$H$57</definedName>
    <definedName name="Z_EC1DDABA_87E5_4CA0_BDFA_3176D5C21D42_.wvu.FilterData" localSheetId="0" hidden="1">доходы!$A$13:$FY$66</definedName>
    <definedName name="Z_EC1DDABA_87E5_4CA0_BDFA_3176D5C21D42_.wvu.FilterData" localSheetId="1" hidden="1">расходы!$A$6:$H$57</definedName>
    <definedName name="Z_EC1DDABA_87E5_4CA0_BDFA_3176D5C21D42_.wvu.PrintArea" localSheetId="0" hidden="1">доходы!$A$1:$D$66</definedName>
    <definedName name="Z_EC1DDABA_87E5_4CA0_BDFA_3176D5C21D42_.wvu.PrintArea" localSheetId="2" hidden="1">источники!$A$1:$C$28</definedName>
    <definedName name="Z_EC1DDABA_87E5_4CA0_BDFA_3176D5C21D42_.wvu.PrintArea" localSheetId="1" hidden="1">расходы!$A$1:$E$57</definedName>
    <definedName name="Z_EC1DDABA_87E5_4CA0_BDFA_3176D5C21D42_.wvu.PrintTitles" localSheetId="0" hidden="1">доходы!$12:$13</definedName>
    <definedName name="Z_EC1DDABA_87E5_4CA0_BDFA_3176D5C21D42_.wvu.PrintTitles" localSheetId="2" hidden="1">источники!$3:$4</definedName>
    <definedName name="Z_EC1DDABA_87E5_4CA0_BDFA_3176D5C21D42_.wvu.PrintTitles" localSheetId="1" hidden="1">расходы!$3:$4</definedName>
    <definedName name="Z_EC1DDABA_87E5_4CA0_BDFA_3176D5C21D42_.wvu.Rows" localSheetId="3" hidden="1">'резервный фонд'!$32:$32</definedName>
    <definedName name="Z_F0D823A9_FA9E_4B77_A010_6DB1151CFCC8_.wvu.FilterData" localSheetId="0" hidden="1">доходы!$A$13:$FY$66</definedName>
    <definedName name="Z_F8C4027D_D6CA_4157_8FAE_71E83CC44D4D_.wvu.FilterData" localSheetId="0" hidden="1">доходы!$A$13:$FY$66</definedName>
    <definedName name="Z_F8C4027D_D6CA_4157_8FAE_71E83CC44D4D_.wvu.FilterData" localSheetId="1" hidden="1">расходы!$A$6:$H$57</definedName>
    <definedName name="Z_F8C4027D_D6CA_4157_8FAE_71E83CC44D4D_.wvu.PrintArea" localSheetId="0" hidden="1">доходы!$A$1:$D$66</definedName>
    <definedName name="Z_F8C4027D_D6CA_4157_8FAE_71E83CC44D4D_.wvu.PrintArea" localSheetId="2" hidden="1">источники!$A$1:$C$28</definedName>
    <definedName name="Z_F8C4027D_D6CA_4157_8FAE_71E83CC44D4D_.wvu.PrintArea" localSheetId="1" hidden="1">расходы!$A$1:$E$57</definedName>
    <definedName name="Z_F8C4027D_D6CA_4157_8FAE_71E83CC44D4D_.wvu.PrintTitles" localSheetId="0" hidden="1">доходы!$12:$13</definedName>
    <definedName name="Z_F8C4027D_D6CA_4157_8FAE_71E83CC44D4D_.wvu.PrintTitles" localSheetId="2" hidden="1">источники!$3:$4</definedName>
    <definedName name="Z_F8C4027D_D6CA_4157_8FAE_71E83CC44D4D_.wvu.PrintTitles" localSheetId="1" hidden="1">расходы!$4:$5</definedName>
    <definedName name="Z_F8C4027D_D6CA_4157_8FAE_71E83CC44D4D_.wvu.Rows" localSheetId="3" hidden="1">'резервный фонд'!$32:$32</definedName>
    <definedName name="алина">#REF!</definedName>
    <definedName name="второй">#REF!</definedName>
    <definedName name="_xlnm.Print_Titles" localSheetId="0">доходы!$12:$13</definedName>
    <definedName name="_xlnm.Print_Titles" localSheetId="2">источники!$3:$4</definedName>
    <definedName name="_xlnm.Print_Titles" localSheetId="1">расходы!$3:$4</definedName>
    <definedName name="квартал">#REF!</definedName>
    <definedName name="Лина" localSheetId="1">#REF!</definedName>
    <definedName name="Лина">#REF!</definedName>
    <definedName name="лист">#REF!</definedName>
    <definedName name="Лист1">Лист1!$A$11:$F$528</definedName>
    <definedName name="_xlnm.Print_Area" localSheetId="0">доходы!$A$1:$D$70</definedName>
    <definedName name="_xlnm.Print_Area" localSheetId="2">источники!$A$1:$C$28</definedName>
    <definedName name="_xlnm.Print_Area" localSheetId="1">расходы!$A$1:$E$57</definedName>
    <definedName name="округл">#REF!</definedName>
  </definedNames>
  <calcPr calcId="162913"/>
  <customWorkbookViews>
    <customWorkbookView name="Засядько Наталья Викторовна - Личное представление" guid="{DE0F5E73-EF4C-476D-B6AE-BFEFF57E867A}" mergeInterval="0" personalView="1" maximized="1" xWindow="-8" yWindow="-8" windowWidth="1936" windowHeight="1056" tabRatio="862" activeSheetId="1"/>
    <customWorkbookView name="Филатова Анна Витальевна - Личное представление" guid="{354784A5-404C-43C6-9215-508293194394}" mergeInterval="0" personalView="1" maximized="1" xWindow="-8" yWindow="-8" windowWidth="1936" windowHeight="1056" tabRatio="755" activeSheetId="1"/>
    <customWorkbookView name="Чернобель Илона Анатольевна - Личное представление" guid="{87167B54-14FD-40B4-B520-8ADAF9DCA900}" mergeInterval="0" personalView="1" xWindow="946" yWindow="3" windowWidth="976" windowHeight="962" tabRatio="862" activeSheetId="1"/>
    <customWorkbookView name="Кириенко Наталья Николаевна - Личное представление" guid="{34FCE91F-37BB-4E1C-80D8-8DC0E1239857}" mergeInterval="0" personalView="1" xWindow="44" yWindow="35" windowWidth="1388" windowHeight="1004" tabRatio="862" activeSheetId="3"/>
    <customWorkbookView name="Щербакова Светлана Сергеевна - Личное представление" guid="{B358A58E-8635-4813-99A2-4F1FD4FD075C}" mergeInterval="0" personalView="1" maximized="1" xWindow="-8" yWindow="-8" windowWidth="1936" windowHeight="1056" tabRatio="862" activeSheetId="3"/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  <customWorkbookView name="Мартоне Анастасия Газимзяновна - Личное представление" guid="{B1E9D3A3-6A2B-4E76-A163-C3C5D3CBC4BC}" mergeInterval="0" personalView="1" maximized="1" xWindow="-8" yWindow="-8" windowWidth="1936" windowHeight="1056" tabRatio="862" activeSheetId="3"/>
    <customWorkbookView name="Воронина Марина Петровна - Личное представление" guid="{F8C4027D-D6CA-4157-8FAE-71E83CC44D4D}" mergeInterval="0" personalView="1" maximized="1" xWindow="-8" yWindow="-8" windowWidth="1936" windowHeight="1066" tabRatio="862" activeSheetId="3"/>
    <customWorkbookView name="Мищук Софья Александровна - Личное представление" guid="{8F1248FC-EA8E-4DC7-8B97-6406CD1514A9}" mergeInterval="0" personalView="1" maximized="1" xWindow="-8" yWindow="-8" windowWidth="1936" windowHeight="1056" tabRatio="862" activeSheetId="3"/>
    <customWorkbookView name="Хотина Кристина Игоревна - Личное представление" guid="{EC1DDABA-87E5-4CA0-BDFA-3176D5C21D42}" mergeInterval="0" personalView="1" xWindow="1991" windowWidth="1842" windowHeight="1050" tabRatio="862" activeSheetId="2"/>
  </customWorkbookViews>
</workbook>
</file>

<file path=xl/calcChain.xml><?xml version="1.0" encoding="utf-8"?>
<calcChain xmlns="http://schemas.openxmlformats.org/spreadsheetml/2006/main">
  <c r="A13" i="5" l="1"/>
  <c r="I21" i="4" l="1"/>
  <c r="G12" i="4"/>
  <c r="G13" i="4"/>
  <c r="G14" i="4"/>
  <c r="G15" i="4"/>
  <c r="G16" i="4"/>
  <c r="C9" i="4"/>
  <c r="I16" i="4" l="1"/>
  <c r="I15" i="4" l="1"/>
  <c r="I14" i="4" s="1"/>
  <c r="I13" i="4" l="1"/>
  <c r="I12" i="4" s="1"/>
  <c r="G21" i="4" l="1"/>
  <c r="D21" i="4"/>
  <c r="E21" i="4" s="1"/>
  <c r="I9" i="4"/>
  <c r="J16" i="4"/>
  <c r="D16" i="4"/>
  <c r="C16" i="4"/>
  <c r="D15" i="4"/>
  <c r="C15" i="4"/>
  <c r="D14" i="4"/>
  <c r="C14" i="4"/>
  <c r="D13" i="4"/>
  <c r="C13" i="4"/>
  <c r="D12" i="4"/>
  <c r="C12" i="4"/>
  <c r="H9" i="4"/>
  <c r="E13" i="4" l="1"/>
  <c r="J13" i="4" s="1"/>
  <c r="E12" i="4"/>
  <c r="J12" i="4" s="1"/>
  <c r="J21" i="4"/>
  <c r="G9" i="4"/>
  <c r="E14" i="4"/>
  <c r="J14" i="4" s="1"/>
  <c r="E15" i="4"/>
  <c r="J15" i="4" s="1"/>
  <c r="D9" i="4" l="1"/>
  <c r="F9" i="4" l="1"/>
  <c r="E9" i="4"/>
  <c r="J9" i="4" s="1"/>
  <c r="A14" i="5" l="1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</calcChain>
</file>

<file path=xl/sharedStrings.xml><?xml version="1.0" encoding="utf-8"?>
<sst xmlns="http://schemas.openxmlformats.org/spreadsheetml/2006/main" count="1256" uniqueCount="314">
  <si>
    <t>Наименование показателя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</si>
  <si>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</si>
  <si>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</si>
  <si>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</si>
  <si>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</si>
  <si>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</si>
  <si>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</si>
  <si>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</si>
  <si>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100</t>
  </si>
  <si>
    <t>120</t>
  </si>
  <si>
    <t>121</t>
  </si>
  <si>
    <t>122</t>
  </si>
  <si>
    <t>0103</t>
  </si>
  <si>
    <t>200</t>
  </si>
  <si>
    <t>240</t>
  </si>
  <si>
    <t>244</t>
  </si>
  <si>
    <t>0104</t>
  </si>
  <si>
    <t>243</t>
  </si>
  <si>
    <t>0106</t>
  </si>
  <si>
    <t>0111</t>
  </si>
  <si>
    <t>800</t>
  </si>
  <si>
    <t>870</t>
  </si>
  <si>
    <t>0113</t>
  </si>
  <si>
    <t>110</t>
  </si>
  <si>
    <t>111</t>
  </si>
  <si>
    <t>112</t>
  </si>
  <si>
    <t>400</t>
  </si>
  <si>
    <t>410</t>
  </si>
  <si>
    <t>414</t>
  </si>
  <si>
    <t>600</t>
  </si>
  <si>
    <t>610</t>
  </si>
  <si>
    <t>611</t>
  </si>
  <si>
    <t>612</t>
  </si>
  <si>
    <t>630</t>
  </si>
  <si>
    <t>0300</t>
  </si>
  <si>
    <t>0309</t>
  </si>
  <si>
    <t>0400</t>
  </si>
  <si>
    <t>0408</t>
  </si>
  <si>
    <t>810</t>
  </si>
  <si>
    <t>0409</t>
  </si>
  <si>
    <t>0412</t>
  </si>
  <si>
    <t>0500</t>
  </si>
  <si>
    <t>0501</t>
  </si>
  <si>
    <t>0502</t>
  </si>
  <si>
    <t>0503</t>
  </si>
  <si>
    <t>0505</t>
  </si>
  <si>
    <t>300</t>
  </si>
  <si>
    <t>0700</t>
  </si>
  <si>
    <t>0701</t>
  </si>
  <si>
    <t>620</t>
  </si>
  <si>
    <t>621</t>
  </si>
  <si>
    <t>622</t>
  </si>
  <si>
    <t>0702</t>
  </si>
  <si>
    <t>0707</t>
  </si>
  <si>
    <t>320</t>
  </si>
  <si>
    <t>321</t>
  </si>
  <si>
    <t>0709</t>
  </si>
  <si>
    <t>0800</t>
  </si>
  <si>
    <t>0801</t>
  </si>
  <si>
    <t>0804</t>
  </si>
  <si>
    <t>1000</t>
  </si>
  <si>
    <t>1001</t>
  </si>
  <si>
    <t>1003</t>
  </si>
  <si>
    <t>310</t>
  </si>
  <si>
    <t>313</t>
  </si>
  <si>
    <t>322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</si>
  <si>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</si>
  <si>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</si>
  <si>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</si>
  <si>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</si>
  <si>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</si>
  <si>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</si>
  <si>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</si>
  <si>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</si>
  <si>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</si>
  <si>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</si>
  <si>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</si>
  <si>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</si>
  <si>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</si>
  <si>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</si>
  <si>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</si>
  <si>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</si>
  <si>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</si>
  <si>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</si>
  <si>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</si>
  <si>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</si>
  <si>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</si>
  <si>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</si>
  <si>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</si>
  <si>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</si>
  <si>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</si>
  <si>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</si>
  <si>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</si>
  <si>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</si>
  <si>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</si>
  <si>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</si>
  <si>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</si>
  <si>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</si>
  <si>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</si>
  <si>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</si>
  <si>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</si>
  <si>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</si>
  <si>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</si>
  <si>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</si>
  <si>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</si>
  <si>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</si>
  <si>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</si>
  <si>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</si>
  <si>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</si>
  <si>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</si>
  <si>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</si>
  <si>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</si>
  <si>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</si>
  <si>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</si>
  <si>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</si>
  <si>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</si>
  <si>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</si>
  <si>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</si>
  <si>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</si>
  <si>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</si>
  <si>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</si>
  <si>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</si>
  <si>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</si>
  <si>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</si>
  <si>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</si>
  <si>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</si>
  <si>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</si>
  <si>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</si>
  <si>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</si>
  <si>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</si>
  <si>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</si>
  <si>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</si>
  <si>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</si>
  <si>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</si>
  <si>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</si>
  <si>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</si>
  <si>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</si>
  <si>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</si>
  <si>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</si>
  <si>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</si>
  <si>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</si>
  <si>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</si>
  <si>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</si>
  <si>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</si>
  <si>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</si>
  <si>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</si>
  <si>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</si>
  <si>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</si>
  <si>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</si>
  <si>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</si>
  <si>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</si>
  <si>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</si>
  <si>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-</t>
  </si>
  <si>
    <t>1. Доходы бюджета</t>
  </si>
  <si>
    <t>129</t>
  </si>
  <si>
    <t>119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</si>
  <si>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</si>
  <si>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</si>
  <si>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</si>
  <si>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</si>
  <si>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</si>
  <si>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</si>
  <si>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</si>
  <si>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</si>
  <si>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850</t>
  </si>
  <si>
    <t>853</t>
  </si>
  <si>
    <t>830</t>
  </si>
  <si>
    <t>831</t>
  </si>
  <si>
    <t>852</t>
  </si>
  <si>
    <t>123</t>
  </si>
  <si>
    <t>350</t>
  </si>
  <si>
    <t>340</t>
  </si>
  <si>
    <t>813</t>
  </si>
  <si>
    <t>811</t>
  </si>
  <si>
    <t>633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</si>
  <si>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</si>
  <si>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</si>
  <si>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</si>
  <si>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</si>
  <si>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</si>
  <si>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</si>
  <si>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</si>
  <si>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</si>
  <si>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</si>
  <si>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</si>
  <si>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</si>
  <si>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</si>
  <si>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</si>
  <si>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</si>
  <si>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</si>
  <si>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247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</si>
  <si>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</si>
  <si>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</si>
  <si>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</si>
  <si>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</si>
  <si>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</si>
  <si>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360</t>
  </si>
  <si>
    <t>323</t>
  </si>
  <si>
    <t>312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</si>
  <si>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</si>
  <si>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</si>
  <si>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</si>
  <si>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</si>
  <si>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</si>
  <si>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</si>
  <si>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</si>
  <si>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об использовании бюджетных ассигнований резервного фонда Администрации города Норильска</t>
  </si>
  <si>
    <t>СВОД</t>
  </si>
  <si>
    <t>руб.</t>
  </si>
  <si>
    <t>№ п/п</t>
  </si>
  <si>
    <t>Фактическое исполнение с начала года (с учетом возврата)</t>
  </si>
  <si>
    <t>Остаток</t>
  </si>
  <si>
    <t>% исполнения</t>
  </si>
  <si>
    <t>Распоряжения без финансирования</t>
  </si>
  <si>
    <t>Проекты Распоряжений, находящиеся на согласовании</t>
  </si>
  <si>
    <t>Документы, находящиеся в работе</t>
  </si>
  <si>
    <t>Общий остаток ассигнований</t>
  </si>
  <si>
    <t>5=3-4</t>
  </si>
  <si>
    <t xml:space="preserve">6=4/3, % </t>
  </si>
  <si>
    <t>10=5-7-8-9</t>
  </si>
  <si>
    <t>Общий итог:</t>
  </si>
  <si>
    <t xml:space="preserve">1. </t>
  </si>
  <si>
    <t>Финансовое обеспечение непредвиденных расходов по ликвидации последствий аварий, стихийных бедствий, в том числе на проведение аварийно-спасательных и других неотложных аварийно-восстановительных работ, проведение мероприятий по предупреждению чрезвычайных ситуаций, на организацию мероприятий, проводимых городским штабом «Шторм» в период особых метеорологических условий, возникающих на территории муниципального образования город Норильск и других мероприятий чрезвычайного характера</t>
  </si>
  <si>
    <t xml:space="preserve">2. </t>
  </si>
  <si>
    <t>Мероприятия, носящие единовременный характер и не предусмотренные в бюджете города, в том числе:</t>
  </si>
  <si>
    <t>2.1.</t>
  </si>
  <si>
    <t xml:space="preserve"> - организация и проведение конкурсов, фестивалей, концертов, юбилейных, праздничных, иных мероприятий, имеющих важное общественное и (или) социально-экономическое значение для города</t>
  </si>
  <si>
    <t>2.2.</t>
  </si>
  <si>
    <t xml:space="preserve"> - организация и проведение встреч, симпозиумов, выставок, семинаров, иных мероприятий по проблемам местного значения, вопросам, имеющим значение для города</t>
  </si>
  <si>
    <t>2.3.</t>
  </si>
  <si>
    <t xml:space="preserve"> - организация, проведение спортивных соревнований и иных спортивных мероприятий; обеспечение участия в спортивных соревнованиях и иных спортивных мероприятиях воспитанников (учащихся) муниципальных учреждений муниципального образования город Норильск, спортсменов и спортивных команд от муниципального образования город Норильск (включая внесение взноса, сбора, иного вида оплаты участия в соответствующем мероприятии, оплату проезда к месту проведения соответствующего мероприятия и обратно)</t>
  </si>
  <si>
    <t>2.4.</t>
  </si>
  <si>
    <t xml:space="preserve"> - обеспечение отдыха, оздоровления и занятости детей в каникулярный период (включая оплату проезда к месту отдыха, оздоровления, занятости и обратно)</t>
  </si>
  <si>
    <t>2.5.</t>
  </si>
  <si>
    <t xml:space="preserve"> - обеспечение участия отдельных граждан и коллективов, осуществляющих свою деятельность на территории муниципального образования город Норильск, в конкурсах, фестивалях, концертах, научно-технических или творческих мероприятиях (включая внесение взноса, сбора, иного вида оплаты участия в соответствующем мероприятии, оплату проезда к месту проведения соответствующего мероприятия и обратно)</t>
  </si>
  <si>
    <t>2.6.</t>
  </si>
  <si>
    <t xml:space="preserve"> - оказание отдельным гражданам материальной помощи (рассматривается при условии, если обращение подано в срок не позднее шести месяцев со дня наступления соответствующего случая, являющегося причиной для обращения об оказании материальной помощи)</t>
  </si>
  <si>
    <t>2.7.</t>
  </si>
  <si>
    <t xml:space="preserve"> - поощрение отличившихся граждан, работников органов местного самоуправления и иных организаций, осуществляющих деятельность на территории муниципального образования город Норильск</t>
  </si>
  <si>
    <t>2.8.</t>
  </si>
  <si>
    <t xml:space="preserve"> - поощрение участников конкурсов</t>
  </si>
  <si>
    <t>2.9.</t>
  </si>
  <si>
    <t xml:space="preserve"> - прочие мероприятия, носящие единовременный характер</t>
  </si>
  <si>
    <t xml:space="preserve">3. </t>
  </si>
  <si>
    <t>Предоставление дополнительной помощи (субсидии) на проведение капитального ремонта общего имущества в многоквартирных домах муниципального образования город Норильск при возникновении неотложной необходимости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</si>
  <si>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</si>
  <si>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 xml:space="preserve">распоряжением Администрации города Норильска </t>
  </si>
  <si>
    <t>0410</t>
  </si>
  <si>
    <t>113</t>
  </si>
  <si>
    <t>1300</t>
  </si>
  <si>
    <t>1301</t>
  </si>
  <si>
    <t>700</t>
  </si>
  <si>
    <t>0900</t>
  </si>
  <si>
    <t>0909</t>
  </si>
  <si>
    <t>Обслуживание государственного (муниципального) долга</t>
  </si>
  <si>
    <t>614</t>
  </si>
  <si>
    <t>615</t>
  </si>
  <si>
    <t>624</t>
  </si>
  <si>
    <t>625</t>
  </si>
  <si>
    <t>635</t>
  </si>
  <si>
    <t>816</t>
  </si>
  <si>
    <t>МУНИЦИПАЛЬНОЕ УЧРЕЖДЕНИЕ "ФИНАНСОВОЕ УПРАВЛЕНИЕ АДМИНИСТРАЦИИ ГОРОДА НОРИЛЬСКА"</t>
  </si>
  <si>
    <t>(наименование органа, исполняющего бюджет)</t>
  </si>
  <si>
    <t>Бюджет: бюджет муниципального образования город Норильск</t>
  </si>
  <si>
    <t>Тип бланка расходов: Смета</t>
  </si>
  <si>
    <t>КФСР</t>
  </si>
  <si>
    <t>КВР</t>
  </si>
  <si>
    <t>Всего выбытий (бух.уч.)</t>
  </si>
  <si>
    <t>Итого</t>
  </si>
  <si>
    <t>730</t>
  </si>
  <si>
    <t>тыс. руб.</t>
  </si>
  <si>
    <t xml:space="preserve">Отчет об исполнении бюджета муниципального образования город Норильск      
</t>
  </si>
  <si>
    <t>% исполнения 
к годовому плану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</si>
  <si>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</si>
  <si>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</si>
  <si>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</si>
  <si>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</si>
  <si>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ПЛАТЕЖИ ПРИ ПОЛЬЗОВАНИИ ПРИРОДНЫМИ РЕСУРСАМИ 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</si>
  <si>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</si>
  <si>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ШТРАФЫ, САНКЦИИ, ВОЗМЕЩЕНИЕ УЩЕРБА    </t>
  </si>
  <si>
    <t xml:space="preserve"> на 01.04.2024 г.</t>
  </si>
  <si>
    <t>Дата печати 17.04.2024 (18:09:56)</t>
  </si>
  <si>
    <t>Ассигнования 2024 год</t>
  </si>
  <si>
    <t>КП - расходы 1кв</t>
  </si>
  <si>
    <t>0105</t>
  </si>
  <si>
    <t>4. ОТЧЕТ</t>
  </si>
  <si>
    <t>ИСТОЧНИКИ ФИНАНСИРОВАНИЯ ДЕФИЦИТОВ  БЮДЖЕТОВ - всего</t>
  </si>
  <si>
    <t>Судебная система</t>
  </si>
  <si>
    <t>Защита населения и территории от чрезвычайных ситуаций природного и техногенного характера, гражданская оборона</t>
  </si>
  <si>
    <t>Молодежная политика и оздоровление детей</t>
  </si>
  <si>
    <r>
      <rPr>
        <b/>
        <sz val="8"/>
        <rFont val="Times New Roman"/>
        <family val="1"/>
        <charset val="204"/>
      </rPr>
      <t>Резервный фонд</t>
    </r>
    <r>
      <rPr>
        <sz val="8"/>
        <rFont val="Times New Roman"/>
        <family val="1"/>
        <charset val="204"/>
      </rPr>
      <t xml:space="preserve">
(Постановление от 28.05.2008 № 1535 "О резервном фонде Администрации города Норильска" и Порядок использования средств резервного фонда Администрации города Норильска)</t>
    </r>
  </si>
  <si>
    <r>
      <t>Утвержденные ассигнования на 2024год</t>
    </r>
    <r>
      <rPr>
        <b/>
        <sz val="14"/>
        <rFont val="Times New Roman"/>
        <family val="1"/>
        <charset val="204"/>
      </rPr>
      <t>*</t>
    </r>
  </si>
  <si>
    <t>ОБСЛУЖИВАНИЕ ГОСУДАРСТВЕННОГО (МУНИЦИПАЛЬНОГО) ДОЛГА</t>
  </si>
  <si>
    <t>СВЯЗЬ И ИНФОРМАТИКА</t>
  </si>
  <si>
    <r>
      <t xml:space="preserve">по состоянию на </t>
    </r>
    <r>
      <rPr>
        <b/>
        <i/>
        <sz val="10"/>
        <rFont val="Arial Cyr"/>
        <charset val="204"/>
      </rPr>
      <t xml:space="preserve">"01" октября 2024 г. </t>
    </r>
  </si>
  <si>
    <r>
      <t xml:space="preserve">Периодичность: </t>
    </r>
    <r>
      <rPr>
        <u/>
        <sz val="11"/>
        <rFont val="Times New Roman"/>
        <family val="1"/>
        <charset val="204"/>
      </rPr>
      <t>месячная,</t>
    </r>
    <r>
      <rPr>
        <sz val="11"/>
        <rFont val="Times New Roman"/>
        <family val="1"/>
        <charset val="204"/>
      </rPr>
      <t xml:space="preserve"> квартальная, годовая</t>
    </r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</si>
  <si>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</si>
  <si>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</si>
  <si>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</si>
  <si>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</si>
  <si>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</si>
  <si>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</si>
  <si>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</si>
  <si>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по состоянию на 01 февраля 2025 года</t>
  </si>
  <si>
    <t>Единый налог на вмененный доход для отдельных видов деятельности</t>
  </si>
  <si>
    <t>Плата по соглашениям об установлении сервитута в отношении земельных участков, находящихся в собственности городских округов</t>
  </si>
  <si>
    <t>ПРОЧИЕ НЕНАЛОГОВЫЕ ДОХОДЫ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</si>
  <si>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</si>
  <si>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</si>
  <si>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</si>
  <si>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</si>
  <si>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СРЕДСТВА МАССОВОЙ ИНФОРМАЦИИ</t>
  </si>
  <si>
    <t>4=3/2</t>
  </si>
  <si>
    <t>5=3/4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</si>
</sst>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0.0%"/>
    <numFmt numFmtId="166" formatCode="_-* #,##0.0_р_._-;\-* #,##0.0_р_._-;_-* &quot;-&quot;?_р_._-;_-@_-"/>
    <numFmt numFmtId="167" formatCode="#,##0.0"/>
    <numFmt numFmtId="168" formatCode="_-* #,##0.00_р_._-;\-* #,##0.00_р_._-;_-* &quot;-&quot;_р_._-;_-@_-"/>
    <numFmt numFmtId="169" formatCode="_-* #,##0.0\ _₽_-;\-* #,##0.0\ _₽_-;_-* &quot;-&quot;?\ _₽_-;_-@_-"/>
    <numFmt numFmtId="170" formatCode="dd/mm/yyyy\ hh:mm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u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4"/>
      <name val="Arial Cyr"/>
      <charset val="204"/>
    </font>
    <font>
      <sz val="7"/>
      <name val="Arial Cyr"/>
      <charset val="204"/>
    </font>
    <font>
      <b/>
      <sz val="8"/>
      <color indexed="12"/>
      <name val="Arial Cyr"/>
      <charset val="204"/>
    </font>
    <font>
      <b/>
      <sz val="8"/>
      <color indexed="61"/>
      <name val="Arial Cyr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3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12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8" fillId="0" borderId="0"/>
    <xf numFmtId="0" fontId="19" fillId="0" borderId="0"/>
    <xf numFmtId="43" fontId="34" fillId="0" borderId="0" applyFont="0" applyFill="0" applyBorder="0" applyAlignment="0" applyProtection="0"/>
  </cellStyleXfs>
  <cellXfs count="178">
    <xf numFmtId="0" fontId="0" fillId="0" borderId="0" xfId="0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7" fontId="0" fillId="0" borderId="0" xfId="0" applyNumberFormat="1"/>
    <xf numFmtId="0" fontId="9" fillId="0" borderId="0" xfId="0" applyFont="1" applyAlignment="1">
      <alignment horizontal="right"/>
    </xf>
    <xf numFmtId="0" fontId="13" fillId="0" borderId="0" xfId="0" applyFont="1"/>
    <xf numFmtId="0" fontId="0" fillId="2" borderId="0" xfId="0" applyFill="1"/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/>
    </xf>
    <xf numFmtId="0" fontId="14" fillId="0" borderId="0" xfId="0" applyFont="1" applyAlignment="1">
      <alignment horizontal="right" vertical="center" wrapText="1"/>
    </xf>
    <xf numFmtId="0" fontId="29" fillId="3" borderId="1" xfId="0" applyFont="1" applyFill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32" fillId="0" borderId="0" xfId="0" applyFont="1"/>
    <xf numFmtId="16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 applyProtection="1">
      <alignment horizontal="right"/>
      <protection locked="0"/>
    </xf>
    <xf numFmtId="0" fontId="23" fillId="0" borderId="0" xfId="0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wrapText="1"/>
    </xf>
    <xf numFmtId="49" fontId="37" fillId="0" borderId="1" xfId="0" applyNumberFormat="1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49" fontId="38" fillId="0" borderId="4" xfId="0" applyNumberFormat="1" applyFont="1" applyBorder="1" applyAlignment="1">
      <alignment horizontal="center" vertical="center" wrapText="1"/>
    </xf>
    <xf numFmtId="49" fontId="38" fillId="0" borderId="5" xfId="0" applyNumberFormat="1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167" fontId="38" fillId="0" borderId="5" xfId="0" applyNumberFormat="1" applyFont="1" applyBorder="1" applyAlignment="1">
      <alignment horizontal="right"/>
    </xf>
    <xf numFmtId="167" fontId="38" fillId="0" borderId="5" xfId="0" applyNumberFormat="1" applyFont="1" applyBorder="1" applyAlignment="1">
      <alignment horizontal="right" vertical="center" wrapText="1"/>
    </xf>
    <xf numFmtId="167" fontId="36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43" fontId="3" fillId="0" borderId="1" xfId="7" applyFont="1" applyFill="1" applyBorder="1" applyAlignment="1">
      <alignment horizontal="right" vertical="center" wrapText="1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170" fontId="4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168" fontId="24" fillId="2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Border="1" applyAlignment="1">
      <alignment vertical="center" wrapText="1"/>
    </xf>
    <xf numFmtId="168" fontId="27" fillId="0" borderId="0" xfId="0" applyNumberFormat="1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4" fontId="28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68" fontId="42" fillId="0" borderId="0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vertical="center" wrapText="1" shrinkToFit="1"/>
    </xf>
    <xf numFmtId="0" fontId="17" fillId="0" borderId="1" xfId="0" applyNumberFormat="1" applyFont="1" applyBorder="1" applyAlignment="1">
      <alignment horizontal="left" vertical="center" wrapText="1"/>
    </xf>
    <xf numFmtId="0" fontId="25" fillId="0" borderId="0" xfId="0" applyFont="1" applyBorder="1" applyAlignment="1">
      <alignment horizontal="right" vertical="justify" wrapText="1"/>
    </xf>
    <xf numFmtId="0" fontId="0" fillId="0" borderId="0" xfId="0" applyBorder="1"/>
    <xf numFmtId="164" fontId="0" fillId="0" borderId="0" xfId="0" applyNumberFormat="1"/>
    <xf numFmtId="168" fontId="25" fillId="0" borderId="0" xfId="0" applyNumberFormat="1" applyFont="1" applyFill="1"/>
    <xf numFmtId="0" fontId="25" fillId="0" borderId="0" xfId="0" applyFont="1" applyFill="1"/>
    <xf numFmtId="164" fontId="25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169" fontId="0" fillId="2" borderId="0" xfId="0" applyNumberFormat="1" applyFill="1"/>
    <xf numFmtId="0" fontId="7" fillId="0" borderId="0" xfId="0" applyFont="1" applyFill="1"/>
    <xf numFmtId="0" fontId="9" fillId="0" borderId="0" xfId="0" applyFont="1" applyFill="1"/>
    <xf numFmtId="0" fontId="11" fillId="0" borderId="0" xfId="0" applyFont="1" applyFill="1"/>
    <xf numFmtId="4" fontId="1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vertical="center" shrinkToFit="1"/>
    </xf>
    <xf numFmtId="49" fontId="38" fillId="0" borderId="4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" fontId="8" fillId="0" borderId="0" xfId="0" applyNumberFormat="1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4" fontId="47" fillId="0" borderId="1" xfId="0" applyNumberFormat="1" applyFont="1" applyFill="1" applyBorder="1" applyAlignment="1">
      <alignment horizontal="right" vertical="center" shrinkToFit="1"/>
    </xf>
    <xf numFmtId="165" fontId="47" fillId="0" borderId="1" xfId="0" applyNumberFormat="1" applyFont="1" applyFill="1" applyBorder="1" applyAlignment="1">
      <alignment horizontal="right" vertical="center" shrinkToFit="1"/>
    </xf>
    <xf numFmtId="164" fontId="29" fillId="0" borderId="1" xfId="0" applyNumberFormat="1" applyFont="1" applyFill="1" applyBorder="1" applyAlignment="1">
      <alignment horizontal="right" vertical="center" shrinkToFit="1"/>
    </xf>
    <xf numFmtId="165" fontId="29" fillId="0" borderId="1" xfId="0" applyNumberFormat="1" applyFont="1" applyFill="1" applyBorder="1" applyAlignment="1">
      <alignment horizontal="right" vertical="center" shrinkToFit="1"/>
    </xf>
    <xf numFmtId="164" fontId="29" fillId="0" borderId="1" xfId="0" applyNumberFormat="1" applyFont="1" applyBorder="1" applyAlignment="1">
      <alignment horizontal="right" vertical="center" shrinkToFit="1"/>
    </xf>
    <xf numFmtId="165" fontId="0" fillId="0" borderId="0" xfId="0" applyNumberFormat="1"/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4" fontId="1" fillId="4" borderId="0" xfId="0" applyNumberFormat="1" applyFont="1" applyFill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2" fillId="2" borderId="1" xfId="2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7" fontId="4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33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7" fontId="4" fillId="2" borderId="1" xfId="0" applyNumberFormat="1" applyFont="1" applyFill="1" applyBorder="1" applyAlignment="1">
      <alignment horizontal="right"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167" fontId="5" fillId="0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3" fontId="2" fillId="0" borderId="1" xfId="7" applyFont="1" applyFill="1" applyBorder="1" applyAlignment="1">
      <alignment horizontal="right" vertical="center" wrapText="1"/>
    </xf>
    <xf numFmtId="0" fontId="3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1" fillId="4" borderId="0" xfId="0" applyNumberFormat="1" applyFont="1" applyFill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23" fillId="0" borderId="0" xfId="0" applyFont="1"/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7" fontId="1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67" fontId="3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1" applyNumberFormat="1" applyFont="1" applyFill="1" applyBorder="1" applyAlignment="1">
      <alignment horizontal="justify" vertical="center" wrapText="1"/>
    </xf>
  </cellXfs>
  <cellStyles count="8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Финансовый" xfId="7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529</xdr:row>
      <xdr:rowOff>0</xdr:rowOff>
    </xdr:from>
    <xdr:to>
      <xdr:col>7</xdr:col>
      <xdr:colOff>276225</xdr:colOff>
      <xdr:row>531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E03D020-33A0-4C1B-B362-706FC156D673}"/>
            </a:ext>
          </a:extLst>
        </xdr:cNvPr>
        <xdr:cNvGrpSpPr>
          <a:grpSpLocks/>
        </xdr:cNvGrpSpPr>
      </xdr:nvGrpSpPr>
      <xdr:grpSpPr bwMode="auto">
        <a:xfrm>
          <a:off x="1743075" y="100822125"/>
          <a:ext cx="5343525" cy="371475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624E7B54-10FB-BDD5-61F7-DCFB1FDF24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DFE930E2-2E1B-B517-79C8-5E1410A64F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58CB645D-877A-667D-0C5B-F0049E1B00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3F1282A4-0CFA-1F1E-D0AF-8342F1EB4F4D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40AC8666-F5CB-36D8-89FA-DADFD61987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BD6BE12D-B044-277A-AE2A-C6A48C2706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76B423DF-ED71-27ED-8863-2DE617F8732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1</xdr:col>
      <xdr:colOff>0</xdr:colOff>
      <xdr:row>532</xdr:row>
      <xdr:rowOff>76200</xdr:rowOff>
    </xdr:from>
    <xdr:to>
      <xdr:col>7</xdr:col>
      <xdr:colOff>276225</xdr:colOff>
      <xdr:row>534</xdr:row>
      <xdr:rowOff>95250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DF9AE2B-831A-478B-B2AA-16975786E469}"/>
            </a:ext>
          </a:extLst>
        </xdr:cNvPr>
        <xdr:cNvGrpSpPr>
          <a:grpSpLocks/>
        </xdr:cNvGrpSpPr>
      </xdr:nvGrpSpPr>
      <xdr:grpSpPr bwMode="auto">
        <a:xfrm>
          <a:off x="1743075" y="101384100"/>
          <a:ext cx="5343525" cy="342900"/>
          <a:chOff x="0" y="0"/>
          <a:chExt cx="1023" cy="255"/>
        </a:xfrm>
      </xdr:grpSpPr>
      <xdr:sp macro="" textlink="">
        <xdr:nvSpPr>
          <xdr:cNvPr id="11" name="Text Box 10">
            <a:extLst>
              <a:ext uri="{FF2B5EF4-FFF2-40B4-BE49-F238E27FC236}">
                <a16:creationId xmlns:a16="http://schemas.microsoft.com/office/drawing/2014/main" id="{4E2A174B-F7F7-4778-BF00-9ACB9BDEB3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>
            <a:extLst>
              <a:ext uri="{FF2B5EF4-FFF2-40B4-BE49-F238E27FC236}">
                <a16:creationId xmlns:a16="http://schemas.microsoft.com/office/drawing/2014/main" id="{5E1CC00A-7912-9395-BFB2-FAAE99658A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E2C38A61-6C63-2941-832F-C4757515EC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BE33FBFF-A8E7-AAD5-0A94-608DFA30CEF2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" name="Text Box 14">
            <a:extLst>
              <a:ext uri="{FF2B5EF4-FFF2-40B4-BE49-F238E27FC236}">
                <a16:creationId xmlns:a16="http://schemas.microsoft.com/office/drawing/2014/main" id="{E8D4325F-8279-DF86-4359-C9DC4AD585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D06E8151-BE5B-6812-9580-73EA5AE0AB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83BD0795-00D6-4DAB-231B-33AADBFF8192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95;&#1090;&#1072;/&#1054;&#1090;&#1076;&#1077;&#1083;%20&#1087;&#1083;&#1072;&#1085;&#1080;&#1088;&#1086;&#1074;&#1072;&#1085;&#1080;&#1103;%20&#1080;%20&#1092;&#1080;&#1085;&#1072;&#1085;&#1089;&#1080;&#1088;&#1086;&#1074;&#1072;&#1085;&#1080;&#1103;%20&#1088;&#1072;&#1089;&#1093;&#1086;&#1076;&#1086;&#1074;%20&#1073;&#1102;&#1076;&#1078;&#1077;&#1090;&#1072;/&#1056;&#1045;&#1047;&#1045;&#1056;&#1042;&#1053;&#1067;&#1049;%20&#1060;&#1054;&#1053;&#1044;/2024/&#1054;&#1090;&#1095;&#1077;&#1090;&#1099;%20&#1087;&#1086;%20&#1088;&#1077;&#1079;&#1077;&#1088;&#1074;&#1085;&#1086;&#1084;&#1091;%20&#1092;&#1086;&#1085;&#1076;&#1091;/&#1054;&#1090;&#1095;&#1105;&#1090;&#1099;%20&#1076;&#1083;&#1103;%20&#1040;&#1076;&#1084;&#1080;&#1085;&#1080;&#1089;&#1090;&#1088;&#1072;&#1094;&#1080;&#1080;%202024%20&#1077;&#1078;&#1077;&#1084;&#1077;&#1089;%20&#1076;&#1086;%2020%20&#1075;&#1086;/&#1056;&#1045;&#1047;&#1045;&#1056;&#1042;&#1053;&#1067;&#1049;%20&#1060;&#1054;&#1053;&#1044;%202024%20&#1085;&#1072;%2001.04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</sheetNames>
    <sheetDataSet>
      <sheetData sheetId="0"/>
      <sheetData sheetId="1"/>
      <sheetData sheetId="2">
        <row r="9">
          <cell r="F9">
            <v>10687.4</v>
          </cell>
        </row>
        <row r="11">
          <cell r="F11">
            <v>7716.8</v>
          </cell>
          <cell r="I11">
            <v>7716.8</v>
          </cell>
        </row>
        <row r="12">
          <cell r="F12">
            <v>10687.4</v>
          </cell>
          <cell r="I12">
            <v>10687.4</v>
          </cell>
        </row>
        <row r="15">
          <cell r="F15">
            <v>0</v>
          </cell>
          <cell r="I15">
            <v>0</v>
          </cell>
        </row>
        <row r="33">
          <cell r="F33">
            <v>0</v>
          </cell>
          <cell r="I33">
            <v>0</v>
          </cell>
        </row>
        <row r="34">
          <cell r="F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I35">
            <v>0</v>
          </cell>
        </row>
        <row r="36">
          <cell r="F36">
            <v>0</v>
          </cell>
          <cell r="I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12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 tint="0.59999389629810485"/>
    <pageSetUpPr fitToPage="1"/>
  </sheetPr>
  <dimension ref="A1:FY70"/>
  <sheetViews>
    <sheetView view="pageBreakPreview" zoomScale="82" zoomScaleNormal="70" zoomScaleSheetLayoutView="82" workbookViewId="0">
      <pane xSplit="1" ySplit="12" topLeftCell="B13" activePane="bottomRight" state="frozen"/>
      <selection pane="topRight" activeCell="D1" sqref="D1"/>
      <selection pane="bottomLeft" activeCell="A13" sqref="A13"/>
      <selection pane="bottomRight" activeCell="E17" sqref="E17"/>
    </sheetView>
  </sheetViews>
  <sheetFormatPr defaultRowHeight="15" x14ac:dyDescent="0.25"/>
  <cols>
    <col min="1" max="1" width="63.85546875" customWidth="1"/>
    <col min="2" max="2" width="19.140625" customWidth="1"/>
    <col min="3" max="3" width="19.140625" style="89" customWidth="1"/>
    <col min="4" max="4" width="19.140625" customWidth="1"/>
    <col min="5" max="5" width="12.85546875" customWidth="1"/>
    <col min="6" max="6" width="11.28515625" customWidth="1"/>
  </cols>
  <sheetData>
    <row r="1" spans="1:181" ht="15.75" x14ac:dyDescent="0.25">
      <c r="C1" s="80"/>
      <c r="D1" s="148"/>
    </row>
    <row r="2" spans="1:181" ht="38.25" customHeight="1" x14ac:dyDescent="0.25">
      <c r="C2" s="157" t="s">
        <v>246</v>
      </c>
      <c r="D2" s="157"/>
    </row>
    <row r="3" spans="1:181" ht="15.75" customHeight="1" x14ac:dyDescent="0.25">
      <c r="C3" s="80"/>
      <c r="D3" s="149"/>
    </row>
    <row r="4" spans="1:181" x14ac:dyDescent="0.25">
      <c r="A4" s="1"/>
      <c r="B4" s="1"/>
      <c r="C4" s="81"/>
      <c r="D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</row>
    <row r="5" spans="1:181" ht="15.75" customHeight="1" x14ac:dyDescent="0.25">
      <c r="A5" s="158" t="s">
        <v>271</v>
      </c>
      <c r="B5" s="158"/>
      <c r="C5" s="158"/>
      <c r="D5" s="15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</row>
    <row r="6" spans="1:181" ht="16.5" x14ac:dyDescent="0.25">
      <c r="A6" s="159" t="s">
        <v>303</v>
      </c>
      <c r="B6" s="159"/>
      <c r="C6" s="159"/>
      <c r="D6" s="15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3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</row>
    <row r="7" spans="1:181" x14ac:dyDescent="0.25">
      <c r="B7" s="11"/>
      <c r="C7" s="8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3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</row>
    <row r="8" spans="1:181" x14ac:dyDescent="0.25">
      <c r="A8" s="49" t="s">
        <v>295</v>
      </c>
      <c r="B8" s="2"/>
      <c r="C8" s="8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3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</row>
    <row r="9" spans="1:181" x14ac:dyDescent="0.25">
      <c r="A9" s="49" t="s">
        <v>111</v>
      </c>
      <c r="B9" s="2"/>
      <c r="C9" s="8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</row>
    <row r="10" spans="1:181" ht="34.5" customHeight="1" x14ac:dyDescent="0.25">
      <c r="A10" s="2"/>
      <c r="B10" s="2"/>
      <c r="C10" s="8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</row>
    <row r="11" spans="1:181" ht="23.25" customHeight="1" x14ac:dyDescent="0.25">
      <c r="A11" s="155" t="s">
        <v>153</v>
      </c>
      <c r="B11" s="156"/>
      <c r="C11" s="156"/>
      <c r="D11" s="156"/>
      <c r="E11" s="8"/>
      <c r="F11" s="8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</row>
    <row r="12" spans="1:181" ht="54" customHeight="1" x14ac:dyDescent="0.25">
      <c r="A12" s="48" t="s">
        <v>0</v>
      </c>
      <c r="B12" s="136" t="s">
        <v>109</v>
      </c>
      <c r="C12" s="84" t="s">
        <v>2</v>
      </c>
      <c r="D12" s="5" t="s">
        <v>272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</row>
    <row r="13" spans="1:181" ht="15" customHeight="1" x14ac:dyDescent="0.25">
      <c r="A13" s="44">
        <v>1</v>
      </c>
      <c r="B13" s="44">
        <v>2</v>
      </c>
      <c r="C13" s="85">
        <v>3</v>
      </c>
      <c r="D13" s="154" t="s">
        <v>312</v>
      </c>
    </row>
    <row r="14" spans="1:181" ht="17.25" customHeight="1" x14ac:dyDescent="0.25">
      <c r="A14" s="45" t="s">
        <v>110</v>
      </c>
      <c r="B14" s="86">
        <v>31433395.5</v>
      </c>
      <c r="C14" s="134">
        <v>835757.65562000009</v>
      </c>
      <c r="D14" s="114">
        <v>2.6588207933819944E-2</v>
      </c>
      <c r="E14" s="120"/>
      <c r="F14" s="9"/>
    </row>
    <row r="15" spans="1:181" ht="17.25" customHeight="1" x14ac:dyDescent="0.25">
      <c r="A15" s="43" t="s">
        <v>5</v>
      </c>
      <c r="B15" s="87"/>
      <c r="C15" s="87"/>
      <c r="D15" s="114"/>
      <c r="E15" s="120"/>
      <c r="F15" s="9"/>
    </row>
    <row r="16" spans="1:181" ht="17.25" customHeight="1" x14ac:dyDescent="0.25">
      <c r="A16" s="45" t="s">
        <v>130</v>
      </c>
      <c r="B16" s="86">
        <v>19211141.100000001</v>
      </c>
      <c r="C16" s="86">
        <v>568285.6698400001</v>
      </c>
      <c r="D16" s="114">
        <v>2.9581047106046192E-2</v>
      </c>
      <c r="E16" s="120"/>
      <c r="F16" s="9"/>
    </row>
    <row r="17" spans="1:6" ht="17.25" customHeight="1" x14ac:dyDescent="0.25">
      <c r="A17" s="45" t="s">
        <v>131</v>
      </c>
      <c r="B17" s="86">
        <v>14433742</v>
      </c>
      <c r="C17" s="86">
        <v>301588.46950000006</v>
      </c>
      <c r="D17" s="114">
        <v>2.0894683409194932E-2</v>
      </c>
      <c r="E17" s="120"/>
      <c r="F17" s="9"/>
    </row>
    <row r="18" spans="1:6" ht="17.25" customHeight="1" x14ac:dyDescent="0.25">
      <c r="A18" s="43" t="s">
        <v>128</v>
      </c>
      <c r="B18" s="88">
        <v>5461329.0999999996</v>
      </c>
      <c r="C18" s="88">
        <v>-48146.705009999998</v>
      </c>
      <c r="D18" s="114">
        <v>-8.8159318232625822E-3</v>
      </c>
      <c r="E18" s="120"/>
      <c r="F18" s="9"/>
    </row>
    <row r="19" spans="1:6" ht="17.25" customHeight="1" x14ac:dyDescent="0.25">
      <c r="A19" s="43" t="s">
        <v>129</v>
      </c>
      <c r="B19" s="88">
        <v>8972412.9000000004</v>
      </c>
      <c r="C19" s="88">
        <v>349735.17451000004</v>
      </c>
      <c r="D19" s="114">
        <v>3.8978943391024728E-2</v>
      </c>
      <c r="E19" s="120"/>
      <c r="F19" s="9"/>
    </row>
    <row r="20" spans="1:6" ht="33" customHeight="1" x14ac:dyDescent="0.25">
      <c r="A20" s="46" t="s">
        <v>132</v>
      </c>
      <c r="B20" s="86">
        <v>67552.800000000003</v>
      </c>
      <c r="C20" s="86">
        <v>6051.0568800000001</v>
      </c>
      <c r="D20" s="114">
        <v>8.9575219383948551E-2</v>
      </c>
      <c r="E20" s="120"/>
      <c r="F20" s="9"/>
    </row>
    <row r="21" spans="1:6" ht="30" customHeight="1" x14ac:dyDescent="0.25">
      <c r="A21" s="47" t="s">
        <v>133</v>
      </c>
      <c r="B21" s="88">
        <v>67552.800000000003</v>
      </c>
      <c r="C21" s="88">
        <v>6051.0568800000001</v>
      </c>
      <c r="D21" s="114">
        <v>8.9575219383948551E-2</v>
      </c>
      <c r="E21" s="120"/>
      <c r="F21" s="9"/>
    </row>
    <row r="22" spans="1:6" ht="17.25" customHeight="1" x14ac:dyDescent="0.25">
      <c r="A22" s="45" t="s">
        <v>134</v>
      </c>
      <c r="B22" s="86">
        <v>1268401.9999999998</v>
      </c>
      <c r="C22" s="86">
        <v>55408.784579999992</v>
      </c>
      <c r="D22" s="114">
        <v>4.3683930315467814E-2</v>
      </c>
      <c r="E22" s="120"/>
      <c r="F22" s="9"/>
    </row>
    <row r="23" spans="1:6" ht="29.25" customHeight="1" x14ac:dyDescent="0.25">
      <c r="A23" s="47" t="s">
        <v>186</v>
      </c>
      <c r="B23" s="88">
        <v>1156355.7</v>
      </c>
      <c r="C23" s="88">
        <v>9567.6473499999993</v>
      </c>
      <c r="D23" s="114">
        <v>8.2739656577988929E-3</v>
      </c>
      <c r="E23" s="120"/>
      <c r="F23" s="9"/>
    </row>
    <row r="24" spans="1:6" ht="17.25" customHeight="1" x14ac:dyDescent="0.25">
      <c r="A24" s="43" t="s">
        <v>135</v>
      </c>
      <c r="B24" s="88">
        <v>763.9</v>
      </c>
      <c r="C24" s="51">
        <v>0</v>
      </c>
      <c r="D24" s="114">
        <v>0</v>
      </c>
      <c r="E24" s="120"/>
      <c r="F24" s="9"/>
    </row>
    <row r="25" spans="1:6" ht="17.25" customHeight="1" x14ac:dyDescent="0.25">
      <c r="A25" s="43" t="s">
        <v>304</v>
      </c>
      <c r="B25" s="51">
        <v>0</v>
      </c>
      <c r="C25" s="88">
        <v>19.600000000000001</v>
      </c>
      <c r="D25" s="114" t="s">
        <v>152</v>
      </c>
      <c r="E25" s="120"/>
      <c r="F25" s="9"/>
    </row>
    <row r="26" spans="1:6" ht="30" customHeight="1" x14ac:dyDescent="0.25">
      <c r="A26" s="47" t="s">
        <v>136</v>
      </c>
      <c r="B26" s="88">
        <v>111282.4</v>
      </c>
      <c r="C26" s="88">
        <v>45821.537229999994</v>
      </c>
      <c r="D26" s="114">
        <v>0.41175906729186285</v>
      </c>
      <c r="E26" s="120"/>
      <c r="F26" s="9"/>
    </row>
    <row r="27" spans="1:6" ht="17.25" customHeight="1" x14ac:dyDescent="0.25">
      <c r="A27" s="45" t="s">
        <v>137</v>
      </c>
      <c r="B27" s="86">
        <v>93853.3</v>
      </c>
      <c r="C27" s="86">
        <v>3968.5470599999999</v>
      </c>
      <c r="D27" s="114">
        <v>4.2284576674448314E-2</v>
      </c>
      <c r="E27" s="120"/>
      <c r="F27" s="9"/>
    </row>
    <row r="28" spans="1:6" ht="17.25" customHeight="1" x14ac:dyDescent="0.25">
      <c r="A28" s="43" t="s">
        <v>138</v>
      </c>
      <c r="B28" s="88">
        <v>73916.800000000003</v>
      </c>
      <c r="C28" s="88">
        <v>3434.0223099999998</v>
      </c>
      <c r="D28" s="114">
        <v>4.6457940684661671E-2</v>
      </c>
      <c r="E28" s="120"/>
      <c r="F28" s="9"/>
    </row>
    <row r="29" spans="1:6" ht="17.25" customHeight="1" x14ac:dyDescent="0.25">
      <c r="A29" s="43" t="s">
        <v>139</v>
      </c>
      <c r="B29" s="88">
        <v>19936.5</v>
      </c>
      <c r="C29" s="88">
        <v>534.52475000000004</v>
      </c>
      <c r="D29" s="114">
        <v>2.6811363579364485E-2</v>
      </c>
      <c r="E29" s="120"/>
      <c r="F29" s="9"/>
    </row>
    <row r="30" spans="1:6" ht="17.25" customHeight="1" x14ac:dyDescent="0.25">
      <c r="A30" s="45" t="s">
        <v>140</v>
      </c>
      <c r="B30" s="86">
        <v>58482.2</v>
      </c>
      <c r="C30" s="86">
        <v>10351.069160000001</v>
      </c>
      <c r="D30" s="114">
        <v>0.17699520811460584</v>
      </c>
      <c r="E30" s="120"/>
      <c r="F30" s="9"/>
    </row>
    <row r="31" spans="1:6" ht="32.25" customHeight="1" x14ac:dyDescent="0.25">
      <c r="A31" s="47" t="s">
        <v>141</v>
      </c>
      <c r="B31" s="88">
        <v>58462.2</v>
      </c>
      <c r="C31" s="88">
        <v>10350.569160000001</v>
      </c>
      <c r="D31" s="114">
        <v>0.17704720588688078</v>
      </c>
      <c r="E31" s="120"/>
      <c r="F31" s="9"/>
    </row>
    <row r="32" spans="1:6" ht="45.75" customHeight="1" x14ac:dyDescent="0.25">
      <c r="A32" s="47" t="s">
        <v>187</v>
      </c>
      <c r="B32" s="88">
        <v>5</v>
      </c>
      <c r="C32" s="88">
        <v>0.5</v>
      </c>
      <c r="D32" s="114">
        <v>0.1</v>
      </c>
      <c r="E32" s="120"/>
      <c r="F32" s="9"/>
    </row>
    <row r="33" spans="1:6" ht="34.5" customHeight="1" x14ac:dyDescent="0.25">
      <c r="A33" s="47" t="s">
        <v>142</v>
      </c>
      <c r="B33" s="88">
        <v>15</v>
      </c>
      <c r="C33" s="137">
        <v>0</v>
      </c>
      <c r="D33" s="114">
        <v>0</v>
      </c>
      <c r="E33" s="120"/>
      <c r="F33" s="9"/>
    </row>
    <row r="34" spans="1:6" ht="49.5" customHeight="1" x14ac:dyDescent="0.25">
      <c r="A34" s="46" t="s">
        <v>143</v>
      </c>
      <c r="B34" s="86">
        <v>1339510.8</v>
      </c>
      <c r="C34" s="86">
        <v>127347.89551</v>
      </c>
      <c r="D34" s="114">
        <v>9.5070450727235647E-2</v>
      </c>
      <c r="E34" s="120"/>
      <c r="F34" s="9"/>
    </row>
    <row r="35" spans="1:6" ht="80.25" customHeight="1" x14ac:dyDescent="0.25">
      <c r="A35" s="47" t="s">
        <v>273</v>
      </c>
      <c r="B35" s="88">
        <v>1121735.8999999999</v>
      </c>
      <c r="C35" s="88">
        <v>108349.77575</v>
      </c>
      <c r="D35" s="114">
        <v>9.6591163526102725E-2</v>
      </c>
      <c r="E35" s="120"/>
      <c r="F35" s="9"/>
    </row>
    <row r="36" spans="1:6" ht="65.25" customHeight="1" x14ac:dyDescent="0.25">
      <c r="A36" s="47" t="s">
        <v>274</v>
      </c>
      <c r="B36" s="88">
        <v>944362.1</v>
      </c>
      <c r="C36" s="88">
        <v>94824.840879999989</v>
      </c>
      <c r="D36" s="114">
        <v>0.1004115274003478</v>
      </c>
      <c r="E36" s="120"/>
      <c r="F36" s="9"/>
    </row>
    <row r="37" spans="1:6" ht="77.25" customHeight="1" x14ac:dyDescent="0.25">
      <c r="A37" s="47" t="s">
        <v>275</v>
      </c>
      <c r="B37" s="88">
        <v>2364</v>
      </c>
      <c r="C37" s="88">
        <v>16.481000000000002</v>
      </c>
      <c r="D37" s="114">
        <v>6.9716582064297808E-3</v>
      </c>
      <c r="E37" s="120"/>
      <c r="F37" s="9"/>
    </row>
    <row r="38" spans="1:6" ht="78.75" customHeight="1" x14ac:dyDescent="0.25">
      <c r="A38" s="47" t="s">
        <v>195</v>
      </c>
      <c r="B38" s="88">
        <v>2023.8</v>
      </c>
      <c r="C38" s="88">
        <v>251.64445000000001</v>
      </c>
      <c r="D38" s="114">
        <v>0.12434254867081727</v>
      </c>
      <c r="E38" s="120"/>
      <c r="F38" s="9"/>
    </row>
    <row r="39" spans="1:6" ht="46.5" customHeight="1" x14ac:dyDescent="0.25">
      <c r="A39" s="47" t="s">
        <v>276</v>
      </c>
      <c r="B39" s="88">
        <v>172986</v>
      </c>
      <c r="C39" s="88">
        <v>11887.59873</v>
      </c>
      <c r="D39" s="114">
        <v>6.8720004682459854E-2</v>
      </c>
      <c r="E39" s="120"/>
      <c r="F39" s="9"/>
    </row>
    <row r="40" spans="1:6" ht="47.25" customHeight="1" x14ac:dyDescent="0.25">
      <c r="A40" s="47" t="s">
        <v>188</v>
      </c>
      <c r="B40" s="88">
        <v>3353.6</v>
      </c>
      <c r="C40" s="88">
        <v>1368.9807900000001</v>
      </c>
      <c r="D40" s="114">
        <v>0.40821230617843512</v>
      </c>
      <c r="E40" s="120"/>
      <c r="F40" s="9"/>
    </row>
    <row r="41" spans="1:6" ht="32.25" customHeight="1" x14ac:dyDescent="0.25">
      <c r="A41" s="146" t="s">
        <v>305</v>
      </c>
      <c r="B41" s="51">
        <v>0</v>
      </c>
      <c r="C41" s="88">
        <v>0.22989999999999999</v>
      </c>
      <c r="D41" s="114" t="s">
        <v>152</v>
      </c>
      <c r="E41" s="120"/>
      <c r="F41" s="9"/>
    </row>
    <row r="42" spans="1:6" ht="76.5" customHeight="1" x14ac:dyDescent="0.25">
      <c r="A42" s="47" t="s">
        <v>144</v>
      </c>
      <c r="B42" s="88">
        <v>214421.3</v>
      </c>
      <c r="C42" s="88">
        <v>18998.119760000001</v>
      </c>
      <c r="D42" s="114">
        <v>8.8601830881540236E-2</v>
      </c>
      <c r="E42" s="120"/>
      <c r="F42" s="9"/>
    </row>
    <row r="43" spans="1:6" ht="19.5" customHeight="1" x14ac:dyDescent="0.25">
      <c r="A43" s="46" t="s">
        <v>277</v>
      </c>
      <c r="B43" s="86">
        <v>1050407</v>
      </c>
      <c r="C43" s="86">
        <v>39079.92686</v>
      </c>
      <c r="D43" s="114">
        <v>3.720455676704363E-2</v>
      </c>
      <c r="E43" s="120"/>
      <c r="F43" s="9"/>
    </row>
    <row r="44" spans="1:6" ht="20.25" customHeight="1" x14ac:dyDescent="0.25">
      <c r="A44" s="47" t="s">
        <v>145</v>
      </c>
      <c r="B44" s="88">
        <v>1050407</v>
      </c>
      <c r="C44" s="88">
        <v>39079.92686</v>
      </c>
      <c r="D44" s="114">
        <v>3.720455676704363E-2</v>
      </c>
      <c r="E44" s="120"/>
      <c r="F44" s="9"/>
    </row>
    <row r="45" spans="1:6" ht="33" customHeight="1" x14ac:dyDescent="0.25">
      <c r="A45" s="47" t="s">
        <v>146</v>
      </c>
      <c r="B45" s="88">
        <v>265130.7</v>
      </c>
      <c r="C45" s="88">
        <v>38870.05111</v>
      </c>
      <c r="D45" s="114">
        <v>0.14660713040775739</v>
      </c>
      <c r="E45" s="120"/>
      <c r="F45" s="9"/>
    </row>
    <row r="46" spans="1:6" ht="17.25" customHeight="1" x14ac:dyDescent="0.25">
      <c r="A46" s="47" t="s">
        <v>184</v>
      </c>
      <c r="B46" s="88">
        <v>229076.8</v>
      </c>
      <c r="C46" s="88">
        <v>18.818020000000001</v>
      </c>
      <c r="D46" s="114">
        <v>8.2147210018648778E-5</v>
      </c>
      <c r="E46" s="120"/>
      <c r="F46" s="9"/>
    </row>
    <row r="47" spans="1:6" ht="21" customHeight="1" x14ac:dyDescent="0.25">
      <c r="A47" s="47" t="s">
        <v>147</v>
      </c>
      <c r="B47" s="88">
        <v>556199.5</v>
      </c>
      <c r="C47" s="88">
        <v>191.05773000000002</v>
      </c>
      <c r="D47" s="114">
        <v>3.4350575647766677E-4</v>
      </c>
      <c r="E47" s="120"/>
      <c r="F47" s="9"/>
    </row>
    <row r="48" spans="1:6" ht="32.25" customHeight="1" x14ac:dyDescent="0.25">
      <c r="A48" s="46" t="s">
        <v>185</v>
      </c>
      <c r="B48" s="86">
        <v>40761.9</v>
      </c>
      <c r="C48" s="86">
        <v>1620.62781</v>
      </c>
      <c r="D48" s="114">
        <v>3.9758397179719296E-2</v>
      </c>
      <c r="E48" s="120"/>
      <c r="F48" s="9"/>
    </row>
    <row r="49" spans="1:6" ht="33" customHeight="1" x14ac:dyDescent="0.25">
      <c r="A49" s="46" t="s">
        <v>148</v>
      </c>
      <c r="B49" s="86">
        <v>55660.1</v>
      </c>
      <c r="C49" s="86">
        <v>12024.36802</v>
      </c>
      <c r="D49" s="114">
        <v>0.21603209516332167</v>
      </c>
      <c r="E49" s="120"/>
      <c r="F49" s="9"/>
    </row>
    <row r="50" spans="1:6" ht="78.75" customHeight="1" x14ac:dyDescent="0.25">
      <c r="A50" s="47" t="s">
        <v>278</v>
      </c>
      <c r="B50" s="88">
        <v>47660.1</v>
      </c>
      <c r="C50" s="88">
        <v>4118.88357</v>
      </c>
      <c r="D50" s="114">
        <v>8.6422050520246499E-2</v>
      </c>
      <c r="E50" s="120"/>
      <c r="F50" s="9"/>
    </row>
    <row r="51" spans="1:6" ht="30" customHeight="1" x14ac:dyDescent="0.25">
      <c r="A51" s="47" t="s">
        <v>162</v>
      </c>
      <c r="B51" s="88">
        <v>8000</v>
      </c>
      <c r="C51" s="88">
        <v>7905.4844499999999</v>
      </c>
      <c r="D51" s="114">
        <v>0.98818555625000004</v>
      </c>
      <c r="E51" s="120"/>
      <c r="F51" s="9"/>
    </row>
    <row r="52" spans="1:6" ht="18" customHeight="1" x14ac:dyDescent="0.25">
      <c r="A52" s="46" t="s">
        <v>279</v>
      </c>
      <c r="B52" s="86">
        <v>802769</v>
      </c>
      <c r="C52" s="86">
        <v>10356.624459999999</v>
      </c>
      <c r="D52" s="114">
        <v>1.2901126550726297E-2</v>
      </c>
      <c r="E52" s="120"/>
      <c r="F52" s="9"/>
    </row>
    <row r="53" spans="1:6" ht="18" customHeight="1" x14ac:dyDescent="0.25">
      <c r="A53" s="46" t="s">
        <v>306</v>
      </c>
      <c r="B53" s="147">
        <v>0</v>
      </c>
      <c r="C53" s="86">
        <v>488.3</v>
      </c>
      <c r="D53" s="114" t="s">
        <v>152</v>
      </c>
      <c r="E53" s="120"/>
      <c r="F53" s="9"/>
    </row>
    <row r="54" spans="1:6" ht="17.25" customHeight="1" x14ac:dyDescent="0.25">
      <c r="A54" s="46" t="s">
        <v>149</v>
      </c>
      <c r="B54" s="86">
        <v>12222254.4</v>
      </c>
      <c r="C54" s="86">
        <v>267471.98578000005</v>
      </c>
      <c r="D54" s="114">
        <v>2.1884013949177824E-2</v>
      </c>
      <c r="E54" s="120"/>
      <c r="F54" s="9"/>
    </row>
    <row r="55" spans="1:6" ht="34.5" customHeight="1" x14ac:dyDescent="0.25">
      <c r="A55" s="46" t="s">
        <v>150</v>
      </c>
      <c r="B55" s="86">
        <v>11020885.5</v>
      </c>
      <c r="C55" s="86">
        <v>301350.94300000003</v>
      </c>
      <c r="D55" s="114">
        <v>2.7343623432073586E-2</v>
      </c>
      <c r="E55" s="120"/>
      <c r="F55" s="9"/>
    </row>
    <row r="56" spans="1:6" s="22" customFormat="1" ht="30.75" customHeight="1" x14ac:dyDescent="0.25">
      <c r="A56" s="47" t="s">
        <v>160</v>
      </c>
      <c r="B56" s="88">
        <v>1715001.2999999998</v>
      </c>
      <c r="C56" s="51">
        <v>0</v>
      </c>
      <c r="D56" s="114">
        <v>0</v>
      </c>
      <c r="E56" s="120"/>
      <c r="F56" s="9"/>
    </row>
    <row r="57" spans="1:6" ht="80.25" customHeight="1" x14ac:dyDescent="0.25">
      <c r="A57" s="47" t="s">
        <v>245</v>
      </c>
      <c r="B57" s="88">
        <v>1374916.1</v>
      </c>
      <c r="C57" s="51">
        <v>0</v>
      </c>
      <c r="D57" s="114">
        <v>0</v>
      </c>
      <c r="E57" s="120"/>
      <c r="F57" s="9"/>
    </row>
    <row r="58" spans="1:6" ht="48.75" customHeight="1" x14ac:dyDescent="0.25">
      <c r="A58" s="47" t="s">
        <v>189</v>
      </c>
      <c r="B58" s="88">
        <v>248451.9</v>
      </c>
      <c r="C58" s="51">
        <v>0</v>
      </c>
      <c r="D58" s="114">
        <v>0</v>
      </c>
      <c r="E58" s="120"/>
      <c r="F58" s="9"/>
    </row>
    <row r="59" spans="1:6" ht="20.25" customHeight="1" x14ac:dyDescent="0.25">
      <c r="A59" s="47" t="s">
        <v>203</v>
      </c>
      <c r="B59" s="88">
        <v>126.2</v>
      </c>
      <c r="C59" s="51">
        <v>0</v>
      </c>
      <c r="D59" s="114">
        <v>0</v>
      </c>
      <c r="E59" s="120"/>
      <c r="F59" s="9"/>
    </row>
    <row r="60" spans="1:6" ht="33" customHeight="1" x14ac:dyDescent="0.25">
      <c r="A60" s="47" t="s">
        <v>177</v>
      </c>
      <c r="B60" s="88">
        <v>3841.9</v>
      </c>
      <c r="C60" s="51">
        <v>0</v>
      </c>
      <c r="D60" s="114">
        <v>0</v>
      </c>
      <c r="E60" s="120"/>
      <c r="F60" s="9"/>
    </row>
    <row r="61" spans="1:6" ht="18" customHeight="1" x14ac:dyDescent="0.25">
      <c r="A61" s="47" t="s">
        <v>151</v>
      </c>
      <c r="B61" s="88">
        <v>87665.2</v>
      </c>
      <c r="C61" s="51">
        <v>0</v>
      </c>
      <c r="D61" s="114">
        <v>0</v>
      </c>
      <c r="E61" s="120"/>
      <c r="F61" s="9"/>
    </row>
    <row r="62" spans="1:6" ht="20.25" customHeight="1" x14ac:dyDescent="0.25">
      <c r="A62" s="47" t="s">
        <v>161</v>
      </c>
      <c r="B62" s="88">
        <v>9305884.1999999993</v>
      </c>
      <c r="C62" s="88">
        <v>301350.94300000003</v>
      </c>
      <c r="D62" s="114">
        <v>3.2382838269145883E-2</v>
      </c>
      <c r="E62" s="120"/>
      <c r="F62" s="9"/>
    </row>
    <row r="63" spans="1:6" ht="29.25" customHeight="1" x14ac:dyDescent="0.25">
      <c r="A63" s="50" t="s">
        <v>175</v>
      </c>
      <c r="B63" s="86">
        <v>1201368.8999999999</v>
      </c>
      <c r="C63" s="147">
        <v>0</v>
      </c>
      <c r="D63" s="114">
        <v>0</v>
      </c>
      <c r="E63" s="120"/>
      <c r="F63" s="9"/>
    </row>
    <row r="64" spans="1:6" ht="31.5" customHeight="1" x14ac:dyDescent="0.25">
      <c r="A64" s="47" t="s">
        <v>176</v>
      </c>
      <c r="B64" s="88">
        <v>1201368.8999999999</v>
      </c>
      <c r="C64" s="51">
        <v>0</v>
      </c>
      <c r="D64" s="114">
        <v>0</v>
      </c>
      <c r="E64" s="120"/>
      <c r="F64" s="9"/>
    </row>
    <row r="65" spans="1:6" ht="90.75" customHeight="1" x14ac:dyDescent="0.25">
      <c r="A65" s="46" t="s">
        <v>302</v>
      </c>
      <c r="B65" s="147">
        <v>0</v>
      </c>
      <c r="C65" s="86">
        <v>-2.8483499999999999</v>
      </c>
      <c r="D65" s="114" t="s">
        <v>152</v>
      </c>
      <c r="E65" s="120"/>
      <c r="F65" s="9"/>
    </row>
    <row r="66" spans="1:6" ht="77.25" customHeight="1" x14ac:dyDescent="0.25">
      <c r="A66" s="47" t="s">
        <v>302</v>
      </c>
      <c r="B66" s="51">
        <v>0</v>
      </c>
      <c r="C66" s="88">
        <v>-2.8483499999999999</v>
      </c>
      <c r="D66" s="114" t="s">
        <v>152</v>
      </c>
      <c r="E66" s="120"/>
      <c r="F66" s="9"/>
    </row>
    <row r="67" spans="1:6" ht="78.75" customHeight="1" x14ac:dyDescent="0.25">
      <c r="A67" s="46" t="s">
        <v>307</v>
      </c>
      <c r="B67" s="147">
        <v>0</v>
      </c>
      <c r="C67" s="86">
        <v>12759.04218</v>
      </c>
      <c r="D67" s="114" t="s">
        <v>152</v>
      </c>
      <c r="E67" s="120"/>
      <c r="F67" s="9"/>
    </row>
    <row r="68" spans="1:6" ht="78" customHeight="1" x14ac:dyDescent="0.25">
      <c r="A68" s="47" t="s">
        <v>308</v>
      </c>
      <c r="B68" s="51">
        <v>0</v>
      </c>
      <c r="C68" s="88">
        <v>12759.04218</v>
      </c>
      <c r="D68" s="114" t="s">
        <v>152</v>
      </c>
      <c r="E68" s="120"/>
      <c r="F68" s="9"/>
    </row>
    <row r="69" spans="1:6" ht="51" customHeight="1" x14ac:dyDescent="0.25">
      <c r="A69" s="46" t="s">
        <v>309</v>
      </c>
      <c r="B69" s="147">
        <v>0</v>
      </c>
      <c r="C69" s="86">
        <v>-46635.15105</v>
      </c>
      <c r="D69" s="114" t="s">
        <v>152</v>
      </c>
      <c r="E69" s="120"/>
      <c r="F69" s="9"/>
    </row>
    <row r="70" spans="1:6" ht="48" customHeight="1" x14ac:dyDescent="0.25">
      <c r="A70" s="47" t="s">
        <v>310</v>
      </c>
      <c r="B70" s="51">
        <v>0</v>
      </c>
      <c r="C70" s="88">
        <v>-46635.15105</v>
      </c>
      <c r="D70" s="114" t="s">
        <v>152</v>
      </c>
      <c r="E70" s="120"/>
      <c r="F70" s="9"/>
    </row>
  </sheetData>
  <autoFilter ref="A13:FY66"/>
  <customSheetViews>
    <customSheetView guid="{DE0F5E73-EF4C-476D-B6AE-BFEFF57E867A}" scale="70" showPageBreaks="1" printArea="1" showAutoFilter="1">
      <pane xSplit="3" ySplit="12" topLeftCell="D61" activePane="bottomRight" state="frozen"/>
      <selection pane="bottomRight" activeCell="D53" sqref="D53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79" fitToHeight="0" orientation="landscape" r:id="rId1"/>
      <autoFilter ref="A13:GB72"/>
    </customSheetView>
    <customSheetView guid="{354784A5-404C-43C6-9215-508293194394}" scale="90" showPageBreaks="1" printArea="1">
      <pane xSplit="3" ySplit="12" topLeftCell="D13" activePane="bottomRight" state="frozen"/>
      <selection pane="bottomRight" activeCell="I19" sqref="I19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83" fitToHeight="0" orientation="landscape" horizontalDpi="4294967294" verticalDpi="4294967294" r:id="rId2"/>
    </customSheetView>
    <customSheetView guid="{87167B54-14FD-40B4-B520-8ADAF9DCA900}" scale="70" showPageBreaks="1" printArea="1" hiddenColumns="1">
      <pane xSplit="3" ySplit="12" topLeftCell="D32" activePane="bottomRight" state="frozen"/>
      <selection pane="bottomRight" activeCell="E34" sqref="E34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3"/>
    </customSheetView>
    <customSheetView guid="{34FCE91F-37BB-4E1C-80D8-8DC0E1239857}" scale="70" showPageBreaks="1" printArea="1">
      <pane xSplit="3" ySplit="12" topLeftCell="D13" activePane="bottomRight" state="frozen"/>
      <selection pane="bottomRight" activeCell="F20" sqref="F20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4"/>
    </customSheetView>
    <customSheetView guid="{B358A58E-8635-4813-99A2-4F1FD4FD075C}" scale="90" showPageBreaks="1" printArea="1">
      <pane xSplit="3" ySplit="12" topLeftCell="D13" activePane="bottomRight" state="frozen"/>
      <selection pane="bottomRight" activeCell="C70" sqref="C70"/>
      <rowBreaks count="2" manualBreakCount="2">
        <brk id="35" max="10" man="1"/>
        <brk id="51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horizontalDpi="4294967294" verticalDpi="4294967294" r:id="rId5"/>
    </customSheetView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  <customSheetView guid="{B1E9D3A3-6A2B-4E76-A163-C3C5D3CBC4BC}" scale="70" showPageBreaks="1" printArea="1">
      <pane xSplit="3" ySplit="12" topLeftCell="D13" activePane="bottomRight" state="frozen"/>
      <selection pane="bottomRight" activeCell="G15" sqref="G15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64" fitToHeight="0" orientation="landscape" r:id="rId6"/>
    </customSheetView>
    <customSheetView guid="{F8C4027D-D6CA-4157-8FAE-71E83CC44D4D}" scale="70" showPageBreaks="1" printArea="1">
      <pane xSplit="3" ySplit="12" topLeftCell="D13" activePane="bottomRight" state="frozen"/>
      <selection pane="bottomRight" activeCell="F20" sqref="F20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79" fitToHeight="0" orientation="landscape" r:id="rId7"/>
    </customSheetView>
    <customSheetView guid="{8F1248FC-EA8E-4DC7-8B97-6406CD1514A9}" showPageBreaks="1" printArea="1">
      <pane xSplit="3" ySplit="12" topLeftCell="D76" activePane="bottomRight" state="frozen"/>
      <selection pane="bottomRight" activeCell="F7" sqref="F7"/>
      <rowBreaks count="2" manualBreakCount="2">
        <brk id="35" max="10" man="1"/>
        <brk id="52" max="10" man="1"/>
      </rowBreaks>
      <pageMargins left="0.55000000000000004" right="0.27559055118110237" top="0.36" bottom="0.23622047244094491" header="0.37" footer="0.23622047244094491"/>
      <pageSetup paperSize="9" scale="83" fitToHeight="0" orientation="landscape" r:id="rId8"/>
    </customSheetView>
    <customSheetView guid="{EC1DDABA-87E5-4CA0-BDFA-3176D5C21D42}" showPageBreaks="1" fitToPage="1" printArea="1" view="pageBreakPreview">
      <pane xSplit="3" ySplit="12" topLeftCell="D34" activePane="bottomRight" state="frozen"/>
      <selection pane="bottomRight" activeCell="C17" sqref="C17"/>
      <rowBreaks count="2" manualBreakCount="2">
        <brk id="35" max="10" man="1"/>
        <brk id="52" max="10" man="1"/>
      </rowBreaks>
      <pageMargins left="0.55118110236220474" right="0.27559055118110237" top="0.35433070866141736" bottom="0.23622047244094491" header="0.35433070866141736" footer="0.23622047244094491"/>
      <pageSetup paperSize="9" scale="58" fitToHeight="3" orientation="landscape" r:id="rId9"/>
    </customSheetView>
  </customSheetViews>
  <mergeCells count="4">
    <mergeCell ref="A11:D11"/>
    <mergeCell ref="C2:D2"/>
    <mergeCell ref="A5:D5"/>
    <mergeCell ref="A6:D6"/>
  </mergeCells>
  <pageMargins left="0.74803149606299213" right="0.27559055118110237" top="0.35433070866141736" bottom="0.23622047244094491" header="0.35433070866141736" footer="0.23622047244094491"/>
  <pageSetup paperSize="9" scale="63" fitToHeight="2" orientation="portrait" r:id="rId10"/>
  <rowBreaks count="2" manualBreakCount="2">
    <brk id="33" max="6" man="1"/>
    <brk id="5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57"/>
  <sheetViews>
    <sheetView view="pageBreakPreview" zoomScale="90" zoomScaleNormal="85" zoomScaleSheetLayoutView="110" workbookViewId="0">
      <selection activeCell="C45" sqref="C45"/>
    </sheetView>
  </sheetViews>
  <sheetFormatPr defaultColWidth="9.140625" defaultRowHeight="15" x14ac:dyDescent="0.25"/>
  <cols>
    <col min="1" max="1" width="58.7109375" style="90" customWidth="1"/>
    <col min="2" max="2" width="6.140625" style="103" customWidth="1"/>
    <col min="3" max="3" width="17.7109375" style="113" customWidth="1"/>
    <col min="4" max="4" width="14.28515625" style="124" bestFit="1" customWidth="1"/>
    <col min="5" max="5" width="17.85546875" style="104" bestFit="1" customWidth="1"/>
    <col min="6" max="6" width="14.42578125" style="90" customWidth="1"/>
    <col min="7" max="7" width="13.42578125" style="90" customWidth="1"/>
    <col min="8" max="8" width="16.140625" style="91" customWidth="1"/>
    <col min="9" max="16384" width="9.140625" style="90"/>
  </cols>
  <sheetData>
    <row r="1" spans="1:8" ht="19.5" x14ac:dyDescent="0.25">
      <c r="A1" s="160" t="s">
        <v>108</v>
      </c>
      <c r="B1" s="160"/>
      <c r="C1" s="160"/>
      <c r="D1" s="160"/>
      <c r="E1" s="160"/>
    </row>
    <row r="2" spans="1:8" ht="19.5" x14ac:dyDescent="0.25">
      <c r="A2" s="121"/>
      <c r="B2" s="121"/>
      <c r="C2" s="111"/>
      <c r="D2" s="111"/>
      <c r="E2" s="111"/>
    </row>
    <row r="3" spans="1:8" ht="42.75" x14ac:dyDescent="0.25">
      <c r="A3" s="123" t="s">
        <v>0</v>
      </c>
      <c r="B3" s="150"/>
      <c r="C3" s="112" t="s">
        <v>1</v>
      </c>
      <c r="D3" s="112" t="s">
        <v>2</v>
      </c>
      <c r="E3" s="123" t="s">
        <v>3</v>
      </c>
    </row>
    <row r="4" spans="1:8" s="92" customFormat="1" ht="11.25" x14ac:dyDescent="0.25">
      <c r="A4" s="122">
        <v>1</v>
      </c>
      <c r="B4" s="151">
        <v>2</v>
      </c>
      <c r="C4" s="138">
        <v>3</v>
      </c>
      <c r="D4" s="138">
        <v>4</v>
      </c>
      <c r="E4" s="122" t="s">
        <v>313</v>
      </c>
      <c r="H4" s="93"/>
    </row>
    <row r="5" spans="1:8" s="95" customFormat="1" ht="15.75" x14ac:dyDescent="0.25">
      <c r="A5" s="94" t="s">
        <v>4</v>
      </c>
      <c r="B5" s="152"/>
      <c r="C5" s="144">
        <v>34118440.799999997</v>
      </c>
      <c r="D5" s="144">
        <v>546336.1</v>
      </c>
      <c r="E5" s="128">
        <v>1.6014846727696899E-2</v>
      </c>
      <c r="H5" s="96"/>
    </row>
    <row r="6" spans="1:8" ht="15.75" x14ac:dyDescent="0.25">
      <c r="A6" s="97" t="s">
        <v>5</v>
      </c>
      <c r="B6" s="98"/>
      <c r="C6" s="133"/>
      <c r="D6" s="133"/>
      <c r="E6" s="99"/>
    </row>
    <row r="7" spans="1:8" s="125" customFormat="1" ht="15.75" customHeight="1" x14ac:dyDescent="0.25">
      <c r="A7" s="140" t="s">
        <v>74</v>
      </c>
      <c r="B7" s="127" t="s">
        <v>6</v>
      </c>
      <c r="C7" s="142">
        <v>4025691</v>
      </c>
      <c r="D7" s="142">
        <v>112269.2</v>
      </c>
      <c r="E7" s="141">
        <v>2.7904426842497353E-2</v>
      </c>
      <c r="F7" s="126"/>
      <c r="G7" s="126"/>
      <c r="H7" s="126"/>
    </row>
    <row r="8" spans="1:8" ht="35.25" customHeight="1" x14ac:dyDescent="0.25">
      <c r="A8" s="173" t="s">
        <v>75</v>
      </c>
      <c r="B8" s="174" t="s">
        <v>7</v>
      </c>
      <c r="C8" s="170">
        <v>14150.2</v>
      </c>
      <c r="D8" s="170">
        <v>223</v>
      </c>
      <c r="E8" s="171">
        <v>1.5759494565447837E-2</v>
      </c>
      <c r="F8" s="153"/>
      <c r="G8" s="91"/>
    </row>
    <row r="9" spans="1:8" ht="48" customHeight="1" x14ac:dyDescent="0.25">
      <c r="A9" s="173" t="s">
        <v>76</v>
      </c>
      <c r="B9" s="174" t="s">
        <v>12</v>
      </c>
      <c r="C9" s="172">
        <v>170988.19999999998</v>
      </c>
      <c r="D9" s="172">
        <v>2448</v>
      </c>
      <c r="E9" s="171">
        <v>1.4316777415049695E-2</v>
      </c>
      <c r="F9" s="126"/>
      <c r="G9" s="91"/>
    </row>
    <row r="10" spans="1:8" ht="48.75" customHeight="1" x14ac:dyDescent="0.25">
      <c r="A10" s="173" t="s">
        <v>77</v>
      </c>
      <c r="B10" s="174" t="s">
        <v>16</v>
      </c>
      <c r="C10" s="172">
        <v>1162736.8999999999</v>
      </c>
      <c r="D10" s="172">
        <v>44936</v>
      </c>
      <c r="E10" s="171">
        <v>3.8646748030444378E-2</v>
      </c>
      <c r="F10" s="126"/>
      <c r="G10" s="91"/>
    </row>
    <row r="11" spans="1:8" x14ac:dyDescent="0.25">
      <c r="A11" s="175" t="s">
        <v>287</v>
      </c>
      <c r="B11" s="174" t="s">
        <v>284</v>
      </c>
      <c r="C11" s="172">
        <v>17.600000000000001</v>
      </c>
      <c r="D11" s="172">
        <v>0</v>
      </c>
      <c r="E11" s="171">
        <v>0</v>
      </c>
      <c r="F11" s="126"/>
      <c r="G11" s="91"/>
    </row>
    <row r="12" spans="1:8" ht="45" x14ac:dyDescent="0.25">
      <c r="A12" s="173" t="s">
        <v>163</v>
      </c>
      <c r="B12" s="174" t="s">
        <v>18</v>
      </c>
      <c r="C12" s="172">
        <v>177405</v>
      </c>
      <c r="D12" s="172">
        <v>6145.4</v>
      </c>
      <c r="E12" s="171">
        <v>3.500972351399341E-2</v>
      </c>
      <c r="F12" s="126"/>
      <c r="G12" s="91"/>
    </row>
    <row r="13" spans="1:8" x14ac:dyDescent="0.25">
      <c r="A13" s="173" t="s">
        <v>78</v>
      </c>
      <c r="B13" s="174" t="s">
        <v>19</v>
      </c>
      <c r="C13" s="172">
        <v>40000</v>
      </c>
      <c r="D13" s="172">
        <v>0</v>
      </c>
      <c r="E13" s="171">
        <v>0</v>
      </c>
      <c r="F13" s="126"/>
      <c r="G13" s="91"/>
    </row>
    <row r="14" spans="1:8" ht="15.75" customHeight="1" x14ac:dyDescent="0.25">
      <c r="A14" s="173" t="s">
        <v>79</v>
      </c>
      <c r="B14" s="174" t="s">
        <v>22</v>
      </c>
      <c r="C14" s="172">
        <v>2460393.1</v>
      </c>
      <c r="D14" s="172">
        <v>58516.7</v>
      </c>
      <c r="E14" s="171">
        <v>2.3783475900659937E-2</v>
      </c>
      <c r="F14" s="126"/>
      <c r="G14" s="91"/>
    </row>
    <row r="15" spans="1:8" s="100" customFormat="1" ht="28.5" x14ac:dyDescent="0.25">
      <c r="A15" s="140" t="s">
        <v>80</v>
      </c>
      <c r="B15" s="127" t="s">
        <v>34</v>
      </c>
      <c r="C15" s="135">
        <v>750202.09999999986</v>
      </c>
      <c r="D15" s="135">
        <v>11956.400000000001</v>
      </c>
      <c r="E15" s="141">
        <v>1.5937572022259074E-2</v>
      </c>
      <c r="F15" s="126"/>
      <c r="G15" s="101"/>
      <c r="H15" s="101"/>
    </row>
    <row r="16" spans="1:8" ht="35.25" customHeight="1" x14ac:dyDescent="0.25">
      <c r="A16" s="173" t="s">
        <v>288</v>
      </c>
      <c r="B16" s="174" t="s">
        <v>35</v>
      </c>
      <c r="C16" s="172">
        <v>86870.8</v>
      </c>
      <c r="D16" s="172">
        <v>1788</v>
      </c>
      <c r="E16" s="171">
        <v>2.0582290021503198E-2</v>
      </c>
      <c r="F16" s="126"/>
      <c r="G16" s="91"/>
    </row>
    <row r="17" spans="1:8" ht="30" x14ac:dyDescent="0.25">
      <c r="A17" s="175" t="s">
        <v>192</v>
      </c>
      <c r="B17" s="174" t="s">
        <v>191</v>
      </c>
      <c r="C17" s="172">
        <v>381620.1</v>
      </c>
      <c r="D17" s="172">
        <v>10168.400000000001</v>
      </c>
      <c r="E17" s="171">
        <v>2.6645347034917714E-2</v>
      </c>
      <c r="F17" s="126"/>
      <c r="G17" s="91"/>
    </row>
    <row r="18" spans="1:8" ht="30" x14ac:dyDescent="0.25">
      <c r="A18" s="175" t="s">
        <v>205</v>
      </c>
      <c r="B18" s="174" t="s">
        <v>204</v>
      </c>
      <c r="C18" s="172">
        <v>281711.19999999995</v>
      </c>
      <c r="D18" s="172">
        <v>0</v>
      </c>
      <c r="E18" s="171">
        <v>0</v>
      </c>
      <c r="F18" s="126"/>
      <c r="G18" s="91"/>
    </row>
    <row r="19" spans="1:8" s="100" customFormat="1" x14ac:dyDescent="0.25">
      <c r="A19" s="140" t="s">
        <v>81</v>
      </c>
      <c r="B19" s="127" t="s">
        <v>36</v>
      </c>
      <c r="C19" s="135">
        <v>3917181.6999999997</v>
      </c>
      <c r="D19" s="135">
        <v>5165.7000000000007</v>
      </c>
      <c r="E19" s="141">
        <v>1.3187287176390111E-3</v>
      </c>
      <c r="F19" s="126"/>
      <c r="G19" s="101"/>
      <c r="H19" s="101"/>
    </row>
    <row r="20" spans="1:8" x14ac:dyDescent="0.25">
      <c r="A20" s="173" t="s">
        <v>82</v>
      </c>
      <c r="B20" s="174" t="s">
        <v>37</v>
      </c>
      <c r="C20" s="172">
        <v>1028452.3</v>
      </c>
      <c r="D20" s="172">
        <v>0</v>
      </c>
      <c r="E20" s="171">
        <v>0</v>
      </c>
      <c r="F20" s="126"/>
      <c r="G20" s="91"/>
    </row>
    <row r="21" spans="1:8" x14ac:dyDescent="0.25">
      <c r="A21" s="173" t="s">
        <v>83</v>
      </c>
      <c r="B21" s="174" t="s">
        <v>39</v>
      </c>
      <c r="C21" s="172">
        <v>2757150</v>
      </c>
      <c r="D21" s="172">
        <v>3405.2000000000003</v>
      </c>
      <c r="E21" s="171">
        <v>1.2350434325299677E-3</v>
      </c>
      <c r="F21" s="126"/>
      <c r="G21" s="91"/>
    </row>
    <row r="22" spans="1:8" x14ac:dyDescent="0.25">
      <c r="A22" s="175" t="s">
        <v>293</v>
      </c>
      <c r="B22" s="174" t="s">
        <v>247</v>
      </c>
      <c r="C22" s="172">
        <v>116357.4</v>
      </c>
      <c r="D22" s="172">
        <v>1760.5</v>
      </c>
      <c r="E22" s="171">
        <v>1.5130107754212453E-2</v>
      </c>
      <c r="F22" s="126"/>
      <c r="G22" s="91"/>
    </row>
    <row r="23" spans="1:8" x14ac:dyDescent="0.25">
      <c r="A23" s="173" t="s">
        <v>84</v>
      </c>
      <c r="B23" s="174" t="s">
        <v>40</v>
      </c>
      <c r="C23" s="172">
        <v>15222</v>
      </c>
      <c r="D23" s="172">
        <v>0</v>
      </c>
      <c r="E23" s="171">
        <v>0</v>
      </c>
      <c r="F23" s="126"/>
      <c r="G23" s="91"/>
    </row>
    <row r="24" spans="1:8" s="100" customFormat="1" x14ac:dyDescent="0.25">
      <c r="A24" s="140" t="s">
        <v>85</v>
      </c>
      <c r="B24" s="127" t="s">
        <v>41</v>
      </c>
      <c r="C24" s="135">
        <v>4633717.6000000006</v>
      </c>
      <c r="D24" s="135">
        <v>31348.699999999997</v>
      </c>
      <c r="E24" s="141">
        <v>6.7653453891967849E-3</v>
      </c>
      <c r="F24" s="126"/>
      <c r="G24" s="101"/>
      <c r="H24" s="101"/>
    </row>
    <row r="25" spans="1:8" x14ac:dyDescent="0.25">
      <c r="A25" s="173" t="s">
        <v>86</v>
      </c>
      <c r="B25" s="174" t="s">
        <v>42</v>
      </c>
      <c r="C25" s="172">
        <v>3066953.7</v>
      </c>
      <c r="D25" s="172">
        <v>10157.5</v>
      </c>
      <c r="E25" s="171">
        <v>3.3119182725190794E-3</v>
      </c>
      <c r="F25" s="126"/>
      <c r="G25" s="91"/>
    </row>
    <row r="26" spans="1:8" x14ac:dyDescent="0.25">
      <c r="A26" s="173" t="s">
        <v>87</v>
      </c>
      <c r="B26" s="174" t="s">
        <v>43</v>
      </c>
      <c r="C26" s="172">
        <v>388597.7</v>
      </c>
      <c r="D26" s="172">
        <v>7780.6</v>
      </c>
      <c r="E26" s="171">
        <v>2.0022249231017065E-2</v>
      </c>
      <c r="F26" s="126"/>
      <c r="G26" s="91"/>
    </row>
    <row r="27" spans="1:8" x14ac:dyDescent="0.25">
      <c r="A27" s="173" t="s">
        <v>88</v>
      </c>
      <c r="B27" s="174" t="s">
        <v>44</v>
      </c>
      <c r="C27" s="172">
        <v>724256.8</v>
      </c>
      <c r="D27" s="172">
        <v>453.4</v>
      </c>
      <c r="E27" s="171">
        <v>6.2602104667847092E-4</v>
      </c>
      <c r="F27" s="126"/>
      <c r="G27" s="91"/>
    </row>
    <row r="28" spans="1:8" s="100" customFormat="1" x14ac:dyDescent="0.25">
      <c r="A28" s="173" t="s">
        <v>89</v>
      </c>
      <c r="B28" s="174" t="s">
        <v>45</v>
      </c>
      <c r="C28" s="172">
        <v>453909.40000000008</v>
      </c>
      <c r="D28" s="172">
        <v>12957.199999999999</v>
      </c>
      <c r="E28" s="171">
        <v>2.8545784687428806E-2</v>
      </c>
      <c r="F28" s="126"/>
      <c r="G28" s="101"/>
      <c r="H28" s="101"/>
    </row>
    <row r="29" spans="1:8" s="100" customFormat="1" x14ac:dyDescent="0.25">
      <c r="A29" s="140" t="s">
        <v>181</v>
      </c>
      <c r="B29" s="127" t="s">
        <v>179</v>
      </c>
      <c r="C29" s="135">
        <v>859299.5</v>
      </c>
      <c r="D29" s="135">
        <v>2461.4</v>
      </c>
      <c r="E29" s="141">
        <v>2.8644261983161866E-3</v>
      </c>
      <c r="F29" s="126"/>
      <c r="G29" s="101"/>
      <c r="H29" s="101"/>
    </row>
    <row r="30" spans="1:8" x14ac:dyDescent="0.25">
      <c r="A30" s="173" t="s">
        <v>201</v>
      </c>
      <c r="B30" s="174" t="s">
        <v>199</v>
      </c>
      <c r="C30" s="172">
        <v>764387.9</v>
      </c>
      <c r="D30" s="172">
        <v>0</v>
      </c>
      <c r="E30" s="171">
        <v>0</v>
      </c>
      <c r="F30" s="126"/>
      <c r="G30" s="91"/>
    </row>
    <row r="31" spans="1:8" ht="30" x14ac:dyDescent="0.25">
      <c r="A31" s="173" t="s">
        <v>180</v>
      </c>
      <c r="B31" s="174" t="s">
        <v>178</v>
      </c>
      <c r="C31" s="172">
        <v>17346.2</v>
      </c>
      <c r="D31" s="172">
        <v>0</v>
      </c>
      <c r="E31" s="171">
        <v>0</v>
      </c>
      <c r="F31" s="126"/>
      <c r="G31" s="91"/>
    </row>
    <row r="32" spans="1:8" x14ac:dyDescent="0.25">
      <c r="A32" s="173" t="s">
        <v>202</v>
      </c>
      <c r="B32" s="174" t="s">
        <v>200</v>
      </c>
      <c r="C32" s="172">
        <v>77565.399999999994</v>
      </c>
      <c r="D32" s="172">
        <v>2461.4</v>
      </c>
      <c r="E32" s="171">
        <v>3.1733221255869241E-2</v>
      </c>
      <c r="F32" s="126"/>
      <c r="G32" s="91"/>
    </row>
    <row r="33" spans="1:8" s="100" customFormat="1" ht="20.25" customHeight="1" x14ac:dyDescent="0.25">
      <c r="A33" s="140" t="s">
        <v>90</v>
      </c>
      <c r="B33" s="127" t="s">
        <v>47</v>
      </c>
      <c r="C33" s="135">
        <v>15161373.300000001</v>
      </c>
      <c r="D33" s="135">
        <v>255094.8</v>
      </c>
      <c r="E33" s="141">
        <v>1.6825309617566106E-2</v>
      </c>
      <c r="F33" s="126"/>
      <c r="G33" s="101"/>
      <c r="H33" s="101"/>
    </row>
    <row r="34" spans="1:8" x14ac:dyDescent="0.25">
      <c r="A34" s="173" t="s">
        <v>91</v>
      </c>
      <c r="B34" s="174" t="s">
        <v>48</v>
      </c>
      <c r="C34" s="172">
        <v>5393899.2999999998</v>
      </c>
      <c r="D34" s="172">
        <v>86357.299999999988</v>
      </c>
      <c r="E34" s="171">
        <v>1.6010180241963358E-2</v>
      </c>
      <c r="F34" s="126"/>
      <c r="G34" s="91"/>
    </row>
    <row r="35" spans="1:8" x14ac:dyDescent="0.25">
      <c r="A35" s="173" t="s">
        <v>92</v>
      </c>
      <c r="B35" s="174" t="s">
        <v>52</v>
      </c>
      <c r="C35" s="176">
        <v>6738182.9000000004</v>
      </c>
      <c r="D35" s="176">
        <v>96031.4</v>
      </c>
      <c r="E35" s="171">
        <v>1.4251824479267251E-2</v>
      </c>
      <c r="F35" s="126"/>
      <c r="G35" s="91"/>
    </row>
    <row r="36" spans="1:8" x14ac:dyDescent="0.25">
      <c r="A36" s="177" t="s">
        <v>157</v>
      </c>
      <c r="B36" s="174" t="s">
        <v>156</v>
      </c>
      <c r="C36" s="172">
        <v>1996771.2999999998</v>
      </c>
      <c r="D36" s="172">
        <v>51189</v>
      </c>
      <c r="E36" s="171">
        <v>2.5635885291420208E-2</v>
      </c>
      <c r="F36" s="126"/>
      <c r="G36" s="91"/>
    </row>
    <row r="37" spans="1:8" ht="33.75" customHeight="1" x14ac:dyDescent="0.25">
      <c r="A37" s="177" t="s">
        <v>194</v>
      </c>
      <c r="B37" s="174" t="s">
        <v>193</v>
      </c>
      <c r="C37" s="172">
        <v>2695.6</v>
      </c>
      <c r="D37" s="172">
        <v>0</v>
      </c>
      <c r="E37" s="171">
        <v>0</v>
      </c>
      <c r="F37" s="126"/>
      <c r="G37" s="91"/>
    </row>
    <row r="38" spans="1:8" x14ac:dyDescent="0.25">
      <c r="A38" s="173" t="s">
        <v>289</v>
      </c>
      <c r="B38" s="174" t="s">
        <v>53</v>
      </c>
      <c r="C38" s="172">
        <v>166231.39999999997</v>
      </c>
      <c r="D38" s="172">
        <v>3185.7</v>
      </c>
      <c r="E38" s="171">
        <v>1.9164249353611894E-2</v>
      </c>
      <c r="F38" s="126"/>
      <c r="G38" s="91"/>
    </row>
    <row r="39" spans="1:8" x14ac:dyDescent="0.25">
      <c r="A39" s="173" t="s">
        <v>93</v>
      </c>
      <c r="B39" s="174" t="s">
        <v>56</v>
      </c>
      <c r="C39" s="172">
        <v>863592.8</v>
      </c>
      <c r="D39" s="172">
        <v>18331.400000000001</v>
      </c>
      <c r="E39" s="171">
        <v>2.1226902308588029E-2</v>
      </c>
      <c r="F39" s="126"/>
      <c r="G39" s="91"/>
    </row>
    <row r="40" spans="1:8" s="100" customFormat="1" x14ac:dyDescent="0.25">
      <c r="A40" s="140" t="s">
        <v>94</v>
      </c>
      <c r="B40" s="127" t="s">
        <v>57</v>
      </c>
      <c r="C40" s="135">
        <v>1477988.4</v>
      </c>
      <c r="D40" s="135">
        <v>34830.6</v>
      </c>
      <c r="E40" s="141">
        <v>2.3566220140834666E-2</v>
      </c>
      <c r="F40" s="126"/>
      <c r="G40" s="101"/>
      <c r="H40" s="101"/>
    </row>
    <row r="41" spans="1:8" x14ac:dyDescent="0.25">
      <c r="A41" s="173" t="s">
        <v>95</v>
      </c>
      <c r="B41" s="174" t="s">
        <v>58</v>
      </c>
      <c r="C41" s="172">
        <v>879107.5</v>
      </c>
      <c r="D41" s="172">
        <v>23287.5</v>
      </c>
      <c r="E41" s="171">
        <v>2.6489934393689053E-2</v>
      </c>
      <c r="F41" s="126"/>
      <c r="G41" s="91"/>
    </row>
    <row r="42" spans="1:8" x14ac:dyDescent="0.25">
      <c r="A42" s="173" t="s">
        <v>96</v>
      </c>
      <c r="B42" s="174" t="s">
        <v>59</v>
      </c>
      <c r="C42" s="172">
        <v>598880.89999999991</v>
      </c>
      <c r="D42" s="172">
        <v>11543.1</v>
      </c>
      <c r="E42" s="171">
        <v>1.9274450061773554E-2</v>
      </c>
      <c r="F42" s="126"/>
      <c r="G42" s="91"/>
    </row>
    <row r="43" spans="1:8" s="100" customFormat="1" x14ac:dyDescent="0.25">
      <c r="A43" s="140" t="s">
        <v>97</v>
      </c>
      <c r="B43" s="127" t="s">
        <v>60</v>
      </c>
      <c r="C43" s="135">
        <v>1496746.9</v>
      </c>
      <c r="D43" s="135">
        <v>15637.000000000002</v>
      </c>
      <c r="E43" s="141">
        <v>1.0447324126744477E-2</v>
      </c>
      <c r="F43" s="126"/>
      <c r="G43" s="101"/>
      <c r="H43" s="101"/>
    </row>
    <row r="44" spans="1:8" x14ac:dyDescent="0.25">
      <c r="A44" s="173" t="s">
        <v>98</v>
      </c>
      <c r="B44" s="174" t="s">
        <v>61</v>
      </c>
      <c r="C44" s="172">
        <v>54875.3</v>
      </c>
      <c r="D44" s="172">
        <v>52.2</v>
      </c>
      <c r="E44" s="171">
        <v>9.5124764693769331E-4</v>
      </c>
      <c r="F44" s="126"/>
      <c r="G44" s="91"/>
    </row>
    <row r="45" spans="1:8" x14ac:dyDescent="0.25">
      <c r="A45" s="173" t="s">
        <v>99</v>
      </c>
      <c r="B45" s="174" t="s">
        <v>62</v>
      </c>
      <c r="C45" s="172">
        <v>1213103.2999999998</v>
      </c>
      <c r="D45" s="172">
        <v>12098.7</v>
      </c>
      <c r="E45" s="171">
        <v>9.9733468699656509E-3</v>
      </c>
      <c r="F45" s="126"/>
      <c r="G45" s="91"/>
    </row>
    <row r="46" spans="1:8" x14ac:dyDescent="0.25">
      <c r="A46" s="173" t="s">
        <v>100</v>
      </c>
      <c r="B46" s="174" t="s">
        <v>66</v>
      </c>
      <c r="C46" s="172">
        <v>63274.6</v>
      </c>
      <c r="D46" s="172">
        <v>144.69999999999999</v>
      </c>
      <c r="E46" s="171">
        <v>2.2868576016284573E-3</v>
      </c>
      <c r="F46" s="126"/>
      <c r="G46" s="91"/>
    </row>
    <row r="47" spans="1:8" ht="21.75" customHeight="1" x14ac:dyDescent="0.25">
      <c r="A47" s="173" t="s">
        <v>101</v>
      </c>
      <c r="B47" s="174" t="s">
        <v>67</v>
      </c>
      <c r="C47" s="172">
        <v>165493.69999999998</v>
      </c>
      <c r="D47" s="172">
        <v>3341.4</v>
      </c>
      <c r="E47" s="171">
        <v>2.0190496677517031E-2</v>
      </c>
      <c r="F47" s="126"/>
      <c r="G47" s="91"/>
    </row>
    <row r="48" spans="1:8" s="100" customFormat="1" x14ac:dyDescent="0.25">
      <c r="A48" s="140" t="s">
        <v>102</v>
      </c>
      <c r="B48" s="127" t="s">
        <v>68</v>
      </c>
      <c r="C48" s="135">
        <v>1420983.1</v>
      </c>
      <c r="D48" s="135">
        <v>50031.200000000004</v>
      </c>
      <c r="E48" s="141">
        <v>3.520886349739135E-2</v>
      </c>
      <c r="F48" s="126"/>
      <c r="G48" s="101"/>
      <c r="H48" s="101"/>
    </row>
    <row r="49" spans="1:8" ht="21.75" customHeight="1" x14ac:dyDescent="0.25">
      <c r="A49" s="173" t="s">
        <v>103</v>
      </c>
      <c r="B49" s="174" t="s">
        <v>69</v>
      </c>
      <c r="C49" s="172">
        <v>1288072.2</v>
      </c>
      <c r="D49" s="172">
        <v>42690.400000000001</v>
      </c>
      <c r="E49" s="171">
        <v>3.314286264387975E-2</v>
      </c>
      <c r="F49" s="126"/>
      <c r="G49" s="91"/>
    </row>
    <row r="50" spans="1:8" x14ac:dyDescent="0.25">
      <c r="A50" s="173" t="s">
        <v>104</v>
      </c>
      <c r="B50" s="174" t="s">
        <v>70</v>
      </c>
      <c r="C50" s="172">
        <v>8171.6</v>
      </c>
      <c r="D50" s="172">
        <v>0</v>
      </c>
      <c r="E50" s="171">
        <v>0</v>
      </c>
      <c r="F50" s="126"/>
      <c r="G50" s="91"/>
    </row>
    <row r="51" spans="1:8" ht="16.5" customHeight="1" x14ac:dyDescent="0.25">
      <c r="A51" s="173" t="s">
        <v>105</v>
      </c>
      <c r="B51" s="174" t="s">
        <v>71</v>
      </c>
      <c r="C51" s="172">
        <v>124739.29999999999</v>
      </c>
      <c r="D51" s="172">
        <v>7340.8</v>
      </c>
      <c r="E51" s="171">
        <v>5.8849135757535927E-2</v>
      </c>
      <c r="F51" s="126"/>
      <c r="G51" s="91"/>
    </row>
    <row r="52" spans="1:8" s="100" customFormat="1" x14ac:dyDescent="0.25">
      <c r="A52" s="140" t="s">
        <v>311</v>
      </c>
      <c r="B52" s="127" t="s">
        <v>72</v>
      </c>
      <c r="C52" s="135">
        <v>147250.5</v>
      </c>
      <c r="D52" s="135">
        <v>6781.4</v>
      </c>
      <c r="E52" s="141">
        <v>4.6053493876081909E-2</v>
      </c>
      <c r="F52" s="126"/>
      <c r="G52" s="101"/>
      <c r="H52" s="101"/>
    </row>
    <row r="53" spans="1:8" x14ac:dyDescent="0.25">
      <c r="A53" s="173" t="s">
        <v>183</v>
      </c>
      <c r="B53" s="174" t="s">
        <v>182</v>
      </c>
      <c r="C53" s="172">
        <v>56762.9</v>
      </c>
      <c r="D53" s="172">
        <v>2851</v>
      </c>
      <c r="E53" s="171">
        <v>5.0226468344640597E-2</v>
      </c>
      <c r="F53" s="126"/>
      <c r="G53" s="91"/>
    </row>
    <row r="54" spans="1:8" x14ac:dyDescent="0.25">
      <c r="A54" s="173" t="s">
        <v>106</v>
      </c>
      <c r="B54" s="174" t="s">
        <v>73</v>
      </c>
      <c r="C54" s="172">
        <v>90487.599999999991</v>
      </c>
      <c r="D54" s="172">
        <v>3930.4</v>
      </c>
      <c r="E54" s="171">
        <v>4.3435785676711511E-2</v>
      </c>
      <c r="F54" s="126"/>
      <c r="G54" s="91"/>
    </row>
    <row r="55" spans="1:8" s="100" customFormat="1" ht="28.5" x14ac:dyDescent="0.25">
      <c r="A55" s="143" t="s">
        <v>292</v>
      </c>
      <c r="B55" s="127" t="s">
        <v>249</v>
      </c>
      <c r="C55" s="142">
        <v>228006.7</v>
      </c>
      <c r="D55" s="135">
        <v>20759.8</v>
      </c>
      <c r="E55" s="141">
        <v>9.1049078820929372E-2</v>
      </c>
      <c r="F55" s="126"/>
      <c r="G55" s="101"/>
      <c r="H55" s="101"/>
    </row>
    <row r="56" spans="1:8" ht="19.5" customHeight="1" x14ac:dyDescent="0.25">
      <c r="A56" s="177" t="s">
        <v>254</v>
      </c>
      <c r="B56" s="174" t="s">
        <v>250</v>
      </c>
      <c r="C56" s="170">
        <v>228006.7</v>
      </c>
      <c r="D56" s="172">
        <v>20759.8</v>
      </c>
      <c r="E56" s="171">
        <v>9.1049078820929372E-2</v>
      </c>
      <c r="F56" s="126"/>
      <c r="G56" s="91"/>
    </row>
    <row r="57" spans="1:8" x14ac:dyDescent="0.25">
      <c r="A57" s="102" t="s">
        <v>107</v>
      </c>
      <c r="B57" s="150"/>
      <c r="C57" s="134">
        <v>-5282028.1000000015</v>
      </c>
      <c r="D57" s="134">
        <v>289356.05562000012</v>
      </c>
      <c r="E57" s="128"/>
      <c r="F57" s="126"/>
      <c r="H57" s="90"/>
    </row>
  </sheetData>
  <autoFilter ref="A6:H57"/>
  <customSheetViews>
    <customSheetView guid="{DE0F5E73-EF4C-476D-B6AE-BFEFF57E867A}" scale="90" showPageBreaks="1" fitToPage="1" printArea="1" filter="1" showAutoFilter="1" view="pageBreakPreview">
      <selection activeCell="I520" sqref="I520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1"/>
      <autoFilter ref="A6:P516">
        <filterColumn colId="5">
          <filters blank="1"/>
        </filterColumn>
      </autoFilter>
    </customSheetView>
    <customSheetView guid="{354784A5-404C-43C6-9215-508293194394}" scale="90" showPageBreaks="1" fitToPage="1" printArea="1" filter="1" showAutoFilter="1" view="pageBreakPreview">
      <selection activeCell="I525" sqref="I52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2"/>
      <autoFilter ref="A6:P521">
        <filterColumn colId="5">
          <filters blank="1"/>
        </filterColumn>
      </autoFilter>
    </customSheetView>
    <customSheetView guid="{87167B54-14FD-40B4-B520-8ADAF9DCA900}" scale="90" showPageBreaks="1" fitToPage="1" printArea="1" showAutoFilter="1" view="pageBreakPreview">
      <selection activeCell="I520" sqref="I520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3"/>
      <autoFilter ref="A6:X528"/>
    </customSheetView>
    <customSheetView guid="{34FCE91F-37BB-4E1C-80D8-8DC0E1239857}" scale="90" showPageBreaks="1" fitToPage="1" printArea="1" filter="1" showAutoFilter="1" view="pageBreakPreview">
      <selection activeCell="G2" sqref="G2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4"/>
      <autoFilter ref="A6:X522">
        <filterColumn colId="5">
          <filters blank="1"/>
        </filterColumn>
      </autoFilter>
    </customSheetView>
    <customSheetView guid="{B358A58E-8635-4813-99A2-4F1FD4FD075C}" scale="90" showPageBreaks="1" fitToPage="1" printArea="1" showAutoFilter="1" view="pageBreakPreview" topLeftCell="A406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5"/>
      <autoFilter ref="A6:X522"/>
    </customSheetView>
    <customSheetView guid="{B1E9D3A3-6A2B-4E76-A163-C3C5D3CBC4BC}" scale="70" showPageBreaks="1" fitToPage="1" printArea="1" filter="1" showAutoFilter="1" view="pageBreakPreview">
      <selection activeCell="I522" sqref="I522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37" fitToHeight="0" orientation="portrait" r:id="rId6"/>
      <autoFilter ref="A6:X528">
        <filterColumn colId="5">
          <filters blank="1"/>
        </filterColumn>
      </autoFilter>
    </customSheetView>
    <customSheetView guid="{F8C4027D-D6CA-4157-8FAE-71E83CC44D4D}" scale="90" showPageBreaks="1" fitToPage="1" printArea="1" showAutoFilter="1" view="pageBreakPreview" topLeftCell="A361">
      <selection activeCell="K366" sqref="K366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7"/>
      <autoFilter ref="A6:P521"/>
    </customSheetView>
    <customSheetView guid="{8F1248FC-EA8E-4DC7-8B97-6406CD1514A9}" scale="90" showPageBreaks="1" fitToPage="1" printArea="1" filter="1" showAutoFilter="1" view="pageBreakPreview" topLeftCell="A410">
      <selection activeCell="H415" sqref="H415"/>
      <rowBreaks count="1" manualBreakCount="1">
        <brk id="37" max="15" man="1"/>
      </rowBreaks>
      <pageMargins left="0.15748031496062992" right="0.19685039370078741" top="0.39370078740157483" bottom="0.31496062992125984" header="0.31496062992125984" footer="0.19685039370078741"/>
      <pageSetup paperSize="9" scale="59" fitToHeight="0" orientation="portrait" r:id="rId8"/>
      <autoFilter ref="A6:P516">
        <filterColumn colId="5">
          <filters blank="1"/>
        </filterColumn>
      </autoFilter>
    </customSheetView>
    <customSheetView guid="{EC1DDABA-87E5-4CA0-BDFA-3176D5C21D42}" scale="90" showPageBreaks="1" fitToPage="1" printArea="1" showAutoFilter="1" view="pageBreakPreview">
      <selection activeCell="O10" sqref="O10"/>
      <rowBreaks count="1" manualBreakCount="1">
        <brk id="37" max="9" man="1"/>
      </rowBreaks>
      <pageMargins left="0.15748031496062992" right="0.19685039370078741" top="0.39370078740157483" bottom="0.31496062992125984" header="0.31496062992125984" footer="0.19685039370078741"/>
      <pageSetup paperSize="9" scale="58" fitToHeight="0" orientation="portrait" r:id="rId9"/>
      <autoFilter ref="A6:P516"/>
    </customSheetView>
  </customSheetViews>
  <mergeCells count="1">
    <mergeCell ref="A1:E1"/>
  </mergeCells>
  <pageMargins left="0.15748031496062992" right="0.19685039370078741" top="0.39370078740157483" bottom="0.31496062992125984" header="0.31496062992125984" footer="0.19685039370078741"/>
  <pageSetup paperSize="9" scale="87" fitToHeight="0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 tint="0.59999389629810485"/>
    <pageSetUpPr fitToPage="1"/>
  </sheetPr>
  <dimension ref="A1:C29"/>
  <sheetViews>
    <sheetView tabSelected="1" view="pageBreakPreview" zoomScale="80" zoomScaleNormal="100" zoomScaleSheetLayoutView="100" workbookViewId="0">
      <selection activeCell="C11" sqref="C11"/>
    </sheetView>
  </sheetViews>
  <sheetFormatPr defaultRowHeight="15" x14ac:dyDescent="0.25"/>
  <cols>
    <col min="1" max="1" width="51.5703125" style="12" customWidth="1"/>
    <col min="2" max="2" width="18.85546875" style="12" customWidth="1"/>
    <col min="3" max="3" width="18.5703125" style="12" customWidth="1"/>
    <col min="4" max="16384" width="9.140625" style="12"/>
  </cols>
  <sheetData>
    <row r="1" spans="1:3" ht="18.75" x14ac:dyDescent="0.25">
      <c r="A1" s="161" t="s">
        <v>112</v>
      </c>
      <c r="B1" s="161"/>
      <c r="C1" s="161"/>
    </row>
    <row r="3" spans="1:3" ht="85.5" customHeight="1" x14ac:dyDescent="0.25">
      <c r="A3" s="56" t="s">
        <v>0</v>
      </c>
      <c r="B3" s="56" t="s">
        <v>1</v>
      </c>
      <c r="C3" s="56" t="s">
        <v>2</v>
      </c>
    </row>
    <row r="4" spans="1:3" x14ac:dyDescent="0.25">
      <c r="A4" s="75">
        <v>1</v>
      </c>
      <c r="B4" s="75">
        <v>2</v>
      </c>
      <c r="C4" s="75">
        <v>3</v>
      </c>
    </row>
    <row r="5" spans="1:3" ht="34.5" customHeight="1" x14ac:dyDescent="0.25">
      <c r="A5" s="76" t="s">
        <v>286</v>
      </c>
      <c r="B5" s="139">
        <v>2685045.299999997</v>
      </c>
      <c r="C5" s="139">
        <v>-289421.40000000002</v>
      </c>
    </row>
    <row r="6" spans="1:3" x14ac:dyDescent="0.25">
      <c r="A6" s="55" t="s">
        <v>113</v>
      </c>
      <c r="B6" s="129"/>
      <c r="C6" s="129"/>
    </row>
    <row r="7" spans="1:3" ht="32.25" customHeight="1" x14ac:dyDescent="0.25">
      <c r="A7" s="77" t="s">
        <v>127</v>
      </c>
      <c r="B7" s="130">
        <v>2685045.299999997</v>
      </c>
      <c r="C7" s="145">
        <v>-289421.40000000002</v>
      </c>
    </row>
    <row r="8" spans="1:3" x14ac:dyDescent="0.25">
      <c r="A8" s="55" t="s">
        <v>114</v>
      </c>
      <c r="B8" s="132"/>
      <c r="C8" s="132"/>
    </row>
    <row r="9" spans="1:3" ht="30.75" customHeight="1" x14ac:dyDescent="0.25">
      <c r="A9" s="77" t="s">
        <v>115</v>
      </c>
      <c r="B9" s="131">
        <v>1720000</v>
      </c>
      <c r="C9" s="131">
        <v>0</v>
      </c>
    </row>
    <row r="10" spans="1:3" ht="30.75" customHeight="1" x14ac:dyDescent="0.25">
      <c r="A10" s="77" t="s">
        <v>116</v>
      </c>
      <c r="B10" s="131">
        <v>1720000</v>
      </c>
      <c r="C10" s="131">
        <v>0</v>
      </c>
    </row>
    <row r="11" spans="1:3" ht="45.75" customHeight="1" x14ac:dyDescent="0.25">
      <c r="A11" s="78" t="s">
        <v>117</v>
      </c>
      <c r="B11" s="132">
        <v>1720000</v>
      </c>
      <c r="C11" s="132"/>
    </row>
    <row r="12" spans="1:3" ht="45" customHeight="1" x14ac:dyDescent="0.25">
      <c r="A12" s="77" t="s">
        <v>159</v>
      </c>
      <c r="B12" s="131">
        <v>0</v>
      </c>
      <c r="C12" s="131">
        <v>0</v>
      </c>
    </row>
    <row r="13" spans="1:3" ht="45.75" customHeight="1" x14ac:dyDescent="0.25">
      <c r="A13" s="78" t="s">
        <v>158</v>
      </c>
      <c r="B13" s="132">
        <v>0</v>
      </c>
      <c r="C13" s="132">
        <v>0</v>
      </c>
    </row>
    <row r="14" spans="1:3" ht="29.25" customHeight="1" x14ac:dyDescent="0.25">
      <c r="A14" s="77" t="s">
        <v>296</v>
      </c>
      <c r="B14" s="131">
        <v>200000</v>
      </c>
      <c r="C14" s="131">
        <v>0</v>
      </c>
    </row>
    <row r="15" spans="1:3" ht="42.75" x14ac:dyDescent="0.25">
      <c r="A15" s="77" t="s">
        <v>297</v>
      </c>
      <c r="B15" s="131">
        <v>200000</v>
      </c>
      <c r="C15" s="131" t="s">
        <v>152</v>
      </c>
    </row>
    <row r="16" spans="1:3" ht="42.75" x14ac:dyDescent="0.25">
      <c r="A16" s="77" t="s">
        <v>298</v>
      </c>
      <c r="B16" s="131">
        <v>3200000</v>
      </c>
      <c r="C16" s="131" t="s">
        <v>152</v>
      </c>
    </row>
    <row r="17" spans="1:3" ht="49.5" customHeight="1" x14ac:dyDescent="0.25">
      <c r="A17" s="78" t="s">
        <v>299</v>
      </c>
      <c r="B17" s="132">
        <v>3200000</v>
      </c>
      <c r="C17" s="132" t="s">
        <v>152</v>
      </c>
    </row>
    <row r="18" spans="1:3" ht="46.5" customHeight="1" x14ac:dyDescent="0.25">
      <c r="A18" s="77" t="s">
        <v>300</v>
      </c>
      <c r="B18" s="131">
        <v>3000000</v>
      </c>
      <c r="C18" s="131" t="s">
        <v>152</v>
      </c>
    </row>
    <row r="19" spans="1:3" ht="48" customHeight="1" x14ac:dyDescent="0.25">
      <c r="A19" s="78" t="s">
        <v>301</v>
      </c>
      <c r="B19" s="132">
        <v>3000000</v>
      </c>
      <c r="C19" s="132" t="s">
        <v>152</v>
      </c>
    </row>
    <row r="20" spans="1:3" ht="30.75" customHeight="1" x14ac:dyDescent="0.25">
      <c r="A20" s="77" t="s">
        <v>118</v>
      </c>
      <c r="B20" s="131">
        <v>765045.29999999702</v>
      </c>
      <c r="C20" s="131">
        <v>-289421.40000000002</v>
      </c>
    </row>
    <row r="21" spans="1:3" x14ac:dyDescent="0.25">
      <c r="A21" s="77" t="s">
        <v>119</v>
      </c>
      <c r="B21" s="131">
        <v>-33353395.5</v>
      </c>
      <c r="C21" s="131">
        <v>-876168.8</v>
      </c>
    </row>
    <row r="22" spans="1:3" x14ac:dyDescent="0.25">
      <c r="A22" s="78" t="s">
        <v>120</v>
      </c>
      <c r="B22" s="132">
        <v>-33353395.5</v>
      </c>
      <c r="C22" s="132">
        <v>-876168.8</v>
      </c>
    </row>
    <row r="23" spans="1:3" ht="30" x14ac:dyDescent="0.25">
      <c r="A23" s="78" t="s">
        <v>121</v>
      </c>
      <c r="B23" s="132">
        <v>-33353395.5</v>
      </c>
      <c r="C23" s="132">
        <v>-876168.8</v>
      </c>
    </row>
    <row r="24" spans="1:3" ht="30" x14ac:dyDescent="0.25">
      <c r="A24" s="78" t="s">
        <v>122</v>
      </c>
      <c r="B24" s="132">
        <v>-33353395.5</v>
      </c>
      <c r="C24" s="132">
        <v>-876168.8</v>
      </c>
    </row>
    <row r="25" spans="1:3" x14ac:dyDescent="0.25">
      <c r="A25" s="77" t="s">
        <v>123</v>
      </c>
      <c r="B25" s="131">
        <v>34118440.799999997</v>
      </c>
      <c r="C25" s="131">
        <v>586747.4</v>
      </c>
    </row>
    <row r="26" spans="1:3" x14ac:dyDescent="0.25">
      <c r="A26" s="78" t="s">
        <v>124</v>
      </c>
      <c r="B26" s="132">
        <v>34118440.799999997</v>
      </c>
      <c r="C26" s="132">
        <v>586747.4</v>
      </c>
    </row>
    <row r="27" spans="1:3" ht="30" x14ac:dyDescent="0.25">
      <c r="A27" s="78" t="s">
        <v>125</v>
      </c>
      <c r="B27" s="132">
        <v>34118440.799999997</v>
      </c>
      <c r="C27" s="132">
        <v>586747.4</v>
      </c>
    </row>
    <row r="28" spans="1:3" ht="30" x14ac:dyDescent="0.25">
      <c r="A28" s="78" t="s">
        <v>126</v>
      </c>
      <c r="B28" s="132">
        <v>34118440.799999997</v>
      </c>
      <c r="C28" s="132">
        <v>586747.4</v>
      </c>
    </row>
    <row r="29" spans="1:3" x14ac:dyDescent="0.25">
      <c r="B29" s="79"/>
      <c r="C29" s="79"/>
    </row>
  </sheetData>
  <customSheetViews>
    <customSheetView guid="{DE0F5E73-EF4C-476D-B6AE-BFEFF57E867A}" scale="80" showPageBreaks="1" fitToPage="1" printArea="1" view="pageBreakPreview">
      <selection activeCell="D27" sqref="D27"/>
      <pageMargins left="0.15748031496062992" right="0.19685039370078741" top="0.43307086614173229" bottom="0.39370078740157483" header="0.31496062992125984" footer="0.19685039370078741"/>
      <pageSetup paperSize="9" scale="78" orientation="portrait" r:id="rId1"/>
    </customSheetView>
    <customSheetView guid="{354784A5-404C-43C6-9215-508293194394}" scale="80" showPageBreaks="1" fitToPage="1" printArea="1" view="pageBreakPreview" topLeftCell="A13">
      <selection activeCell="I18" sqref="I18"/>
      <pageMargins left="0.15748031496062992" right="0.19685039370078741" top="0.43307086614173229" bottom="0.39370078740157483" header="0.31496062992125984" footer="0.19685039370078741"/>
      <pageSetup paperSize="9" scale="79" orientation="portrait" r:id="rId2"/>
    </customSheetView>
    <customSheetView guid="{87167B54-14FD-40B4-B520-8ADAF9DCA900}" scale="80" showPageBreaks="1" fitToPage="1" printArea="1" view="pageBreakPreview">
      <selection activeCell="C7" sqref="C7"/>
      <pageMargins left="0.15748031496062992" right="0.19685039370078741" top="0.43307086614173229" bottom="0.39370078740157483" header="0.31496062992125984" footer="0.19685039370078741"/>
      <pageSetup paperSize="9" scale="62" orientation="portrait" r:id="rId3"/>
    </customSheetView>
    <customSheetView guid="{34FCE91F-37BB-4E1C-80D8-8DC0E1239857}" showPageBreaks="1" fitToPage="1" printArea="1" view="pageBreakPreview" topLeftCell="B5">
      <selection activeCell="G5" sqref="G5"/>
      <pageMargins left="0.15748031496062992" right="0.19685039370078741" top="0.43307086614173229" bottom="0.39370078740157483" header="0.31496062992125984" footer="0.19685039370078741"/>
      <pageSetup paperSize="9" scale="62" orientation="portrait" r:id="rId4"/>
    </customSheetView>
    <customSheetView guid="{B358A58E-8635-4813-99A2-4F1FD4FD075C}" scale="80" showPageBreaks="1" fitToPage="1" printArea="1" view="pageBreakPreview">
      <selection activeCell="E12" sqref="E12"/>
      <pageMargins left="0.15748031496062992" right="0.19685039370078741" top="0.43307086614173229" bottom="0.39370078740157483" header="0.31496062992125984" footer="0.19685039370078741"/>
      <pageSetup paperSize="9" scale="62" orientation="portrait" r:id="rId5"/>
    </customSheetView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6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7"/>
    </customSheetView>
    <customSheetView guid="{B1E9D3A3-6A2B-4E76-A163-C3C5D3CBC4BC}" showPageBreaks="1" fitToPage="1" printArea="1" view="pageBreakPreview" topLeftCell="B1">
      <selection activeCell="F11" sqref="F11"/>
      <pageMargins left="0.15748031496062992" right="0.19685039370078741" top="0.43307086614173229" bottom="0.39370078740157483" header="0.31496062992125984" footer="0.19685039370078741"/>
      <pageSetup paperSize="9" scale="62" orientation="portrait" r:id="rId8"/>
    </customSheetView>
    <customSheetView guid="{F8C4027D-D6CA-4157-8FAE-71E83CC44D4D}" showPageBreaks="1" fitToPage="1" printArea="1" view="pageBreakPreview" topLeftCell="A22">
      <selection activeCell="F29" sqref="F29"/>
      <pageMargins left="0.15748031496062992" right="0.19685039370078741" top="0.43307086614173229" bottom="0.39370078740157483" header="0.31496062992125984" footer="0.19685039370078741"/>
      <pageSetup paperSize="9" scale="78" orientation="portrait" r:id="rId9"/>
    </customSheetView>
    <customSheetView guid="{8F1248FC-EA8E-4DC7-8B97-6406CD1514A9}" scale="80" showPageBreaks="1" fitToPage="1" printArea="1" view="pageBreakPreview" topLeftCell="A13">
      <selection activeCell="I18" sqref="I18"/>
      <pageMargins left="0.15748031496062992" right="0.19685039370078741" top="0.43307086614173229" bottom="0.39370078740157483" header="0.31496062992125984" footer="0.19685039370078741"/>
      <pageSetup paperSize="9" scale="78" orientation="portrait" r:id="rId10"/>
    </customSheetView>
    <customSheetView guid="{EC1DDABA-87E5-4CA0-BDFA-3176D5C21D42}" showPageBreaks="1" fitToPage="1" printArea="1" view="pageBreakPreview" topLeftCell="A16">
      <selection activeCell="F29" sqref="F29"/>
      <pageMargins left="0.15748031496062992" right="0.19685039370078741" top="0.43307086614173229" bottom="0.39370078740157483" header="0.31496062992125984" footer="0.19685039370078741"/>
      <pageSetup paperSize="9" scale="78" orientation="portrait" r:id="rId11"/>
    </customSheetView>
  </customSheetViews>
  <mergeCells count="1">
    <mergeCell ref="A1:C1"/>
  </mergeCells>
  <printOptions horizontalCentered="1"/>
  <pageMargins left="0.15748031496062992" right="0.19685039370078741" top="0.43307086614173229" bottom="0.39370078740157483" header="0.31496062992125984" footer="0.19685039370078741"/>
  <pageSetup paperSize="9" scale="80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6"/>
  <sheetViews>
    <sheetView topLeftCell="A7" workbookViewId="0">
      <selection activeCell="G14" sqref="G14"/>
    </sheetView>
  </sheetViews>
  <sheetFormatPr defaultRowHeight="15" x14ac:dyDescent="0.25"/>
  <cols>
    <col min="1" max="1" width="6.140625" style="13" bestFit="1" customWidth="1"/>
    <col min="2" max="2" width="85.85546875" style="13" customWidth="1"/>
    <col min="3" max="3" width="16.28515625" style="13" customWidth="1"/>
    <col min="4" max="4" width="14.7109375" style="13" customWidth="1"/>
    <col min="5" max="5" width="16" style="13" customWidth="1"/>
    <col min="6" max="6" width="10.28515625" style="13" customWidth="1"/>
    <col min="7" max="7" width="15.5703125" style="13" customWidth="1"/>
    <col min="8" max="8" width="16.5703125" style="13" customWidth="1"/>
    <col min="9" max="9" width="17.5703125" style="13" customWidth="1"/>
    <col min="10" max="10" width="18.28515625" style="13" customWidth="1"/>
    <col min="11" max="11" width="15.140625" style="13" customWidth="1"/>
    <col min="12" max="12" width="21.7109375" style="13" customWidth="1"/>
    <col min="13" max="13" width="15.140625" style="13" bestFit="1" customWidth="1"/>
    <col min="14" max="14" width="7.85546875" style="13" customWidth="1"/>
    <col min="15" max="15" width="13.7109375" style="13" customWidth="1"/>
    <col min="16" max="16" width="6.42578125" style="13" customWidth="1"/>
    <col min="17" max="256" width="9.140625" style="13"/>
    <col min="257" max="257" width="6.140625" style="13" bestFit="1" customWidth="1"/>
    <col min="258" max="258" width="85.85546875" style="13" customWidth="1"/>
    <col min="259" max="259" width="16.28515625" style="13" customWidth="1"/>
    <col min="260" max="260" width="14.7109375" style="13" customWidth="1"/>
    <col min="261" max="261" width="16" style="13" customWidth="1"/>
    <col min="262" max="262" width="10.28515625" style="13" customWidth="1"/>
    <col min="263" max="263" width="15.5703125" style="13" customWidth="1"/>
    <col min="264" max="264" width="16.5703125" style="13" customWidth="1"/>
    <col min="265" max="265" width="17.5703125" style="13" customWidth="1"/>
    <col min="266" max="266" width="18.28515625" style="13" customWidth="1"/>
    <col min="267" max="267" width="15.140625" style="13" customWidth="1"/>
    <col min="268" max="268" width="21.7109375" style="13" customWidth="1"/>
    <col min="269" max="269" width="15.140625" style="13" bestFit="1" customWidth="1"/>
    <col min="270" max="270" width="7.85546875" style="13" customWidth="1"/>
    <col min="271" max="271" width="13.7109375" style="13" customWidth="1"/>
    <col min="272" max="272" width="6.42578125" style="13" customWidth="1"/>
    <col min="273" max="512" width="9.140625" style="13"/>
    <col min="513" max="513" width="6.140625" style="13" bestFit="1" customWidth="1"/>
    <col min="514" max="514" width="85.85546875" style="13" customWidth="1"/>
    <col min="515" max="515" width="16.28515625" style="13" customWidth="1"/>
    <col min="516" max="516" width="14.7109375" style="13" customWidth="1"/>
    <col min="517" max="517" width="16" style="13" customWidth="1"/>
    <col min="518" max="518" width="10.28515625" style="13" customWidth="1"/>
    <col min="519" max="519" width="15.5703125" style="13" customWidth="1"/>
    <col min="520" max="520" width="16.5703125" style="13" customWidth="1"/>
    <col min="521" max="521" width="17.5703125" style="13" customWidth="1"/>
    <col min="522" max="522" width="18.28515625" style="13" customWidth="1"/>
    <col min="523" max="523" width="15.140625" style="13" customWidth="1"/>
    <col min="524" max="524" width="21.7109375" style="13" customWidth="1"/>
    <col min="525" max="525" width="15.140625" style="13" bestFit="1" customWidth="1"/>
    <col min="526" max="526" width="7.85546875" style="13" customWidth="1"/>
    <col min="527" max="527" width="13.7109375" style="13" customWidth="1"/>
    <col min="528" max="528" width="6.42578125" style="13" customWidth="1"/>
    <col min="529" max="768" width="9.140625" style="13"/>
    <col min="769" max="769" width="6.140625" style="13" bestFit="1" customWidth="1"/>
    <col min="770" max="770" width="85.85546875" style="13" customWidth="1"/>
    <col min="771" max="771" width="16.28515625" style="13" customWidth="1"/>
    <col min="772" max="772" width="14.7109375" style="13" customWidth="1"/>
    <col min="773" max="773" width="16" style="13" customWidth="1"/>
    <col min="774" max="774" width="10.28515625" style="13" customWidth="1"/>
    <col min="775" max="775" width="15.5703125" style="13" customWidth="1"/>
    <col min="776" max="776" width="16.5703125" style="13" customWidth="1"/>
    <col min="777" max="777" width="17.5703125" style="13" customWidth="1"/>
    <col min="778" max="778" width="18.28515625" style="13" customWidth="1"/>
    <col min="779" max="779" width="15.140625" style="13" customWidth="1"/>
    <col min="780" max="780" width="21.7109375" style="13" customWidth="1"/>
    <col min="781" max="781" width="15.140625" style="13" bestFit="1" customWidth="1"/>
    <col min="782" max="782" width="7.85546875" style="13" customWidth="1"/>
    <col min="783" max="783" width="13.7109375" style="13" customWidth="1"/>
    <col min="784" max="784" width="6.42578125" style="13" customWidth="1"/>
    <col min="785" max="1024" width="9.140625" style="13"/>
    <col min="1025" max="1025" width="6.140625" style="13" bestFit="1" customWidth="1"/>
    <col min="1026" max="1026" width="85.85546875" style="13" customWidth="1"/>
    <col min="1027" max="1027" width="16.28515625" style="13" customWidth="1"/>
    <col min="1028" max="1028" width="14.7109375" style="13" customWidth="1"/>
    <col min="1029" max="1029" width="16" style="13" customWidth="1"/>
    <col min="1030" max="1030" width="10.28515625" style="13" customWidth="1"/>
    <col min="1031" max="1031" width="15.5703125" style="13" customWidth="1"/>
    <col min="1032" max="1032" width="16.5703125" style="13" customWidth="1"/>
    <col min="1033" max="1033" width="17.5703125" style="13" customWidth="1"/>
    <col min="1034" max="1034" width="18.28515625" style="13" customWidth="1"/>
    <col min="1035" max="1035" width="15.140625" style="13" customWidth="1"/>
    <col min="1036" max="1036" width="21.7109375" style="13" customWidth="1"/>
    <col min="1037" max="1037" width="15.140625" style="13" bestFit="1" customWidth="1"/>
    <col min="1038" max="1038" width="7.85546875" style="13" customWidth="1"/>
    <col min="1039" max="1039" width="13.7109375" style="13" customWidth="1"/>
    <col min="1040" max="1040" width="6.42578125" style="13" customWidth="1"/>
    <col min="1041" max="1280" width="9.140625" style="13"/>
    <col min="1281" max="1281" width="6.140625" style="13" bestFit="1" customWidth="1"/>
    <col min="1282" max="1282" width="85.85546875" style="13" customWidth="1"/>
    <col min="1283" max="1283" width="16.28515625" style="13" customWidth="1"/>
    <col min="1284" max="1284" width="14.7109375" style="13" customWidth="1"/>
    <col min="1285" max="1285" width="16" style="13" customWidth="1"/>
    <col min="1286" max="1286" width="10.28515625" style="13" customWidth="1"/>
    <col min="1287" max="1287" width="15.5703125" style="13" customWidth="1"/>
    <col min="1288" max="1288" width="16.5703125" style="13" customWidth="1"/>
    <col min="1289" max="1289" width="17.5703125" style="13" customWidth="1"/>
    <col min="1290" max="1290" width="18.28515625" style="13" customWidth="1"/>
    <col min="1291" max="1291" width="15.140625" style="13" customWidth="1"/>
    <col min="1292" max="1292" width="21.7109375" style="13" customWidth="1"/>
    <col min="1293" max="1293" width="15.140625" style="13" bestFit="1" customWidth="1"/>
    <col min="1294" max="1294" width="7.85546875" style="13" customWidth="1"/>
    <col min="1295" max="1295" width="13.7109375" style="13" customWidth="1"/>
    <col min="1296" max="1296" width="6.42578125" style="13" customWidth="1"/>
    <col min="1297" max="1536" width="9.140625" style="13"/>
    <col min="1537" max="1537" width="6.140625" style="13" bestFit="1" customWidth="1"/>
    <col min="1538" max="1538" width="85.85546875" style="13" customWidth="1"/>
    <col min="1539" max="1539" width="16.28515625" style="13" customWidth="1"/>
    <col min="1540" max="1540" width="14.7109375" style="13" customWidth="1"/>
    <col min="1541" max="1541" width="16" style="13" customWidth="1"/>
    <col min="1542" max="1542" width="10.28515625" style="13" customWidth="1"/>
    <col min="1543" max="1543" width="15.5703125" style="13" customWidth="1"/>
    <col min="1544" max="1544" width="16.5703125" style="13" customWidth="1"/>
    <col min="1545" max="1545" width="17.5703125" style="13" customWidth="1"/>
    <col min="1546" max="1546" width="18.28515625" style="13" customWidth="1"/>
    <col min="1547" max="1547" width="15.140625" style="13" customWidth="1"/>
    <col min="1548" max="1548" width="21.7109375" style="13" customWidth="1"/>
    <col min="1549" max="1549" width="15.140625" style="13" bestFit="1" customWidth="1"/>
    <col min="1550" max="1550" width="7.85546875" style="13" customWidth="1"/>
    <col min="1551" max="1551" width="13.7109375" style="13" customWidth="1"/>
    <col min="1552" max="1552" width="6.42578125" style="13" customWidth="1"/>
    <col min="1553" max="1792" width="9.140625" style="13"/>
    <col min="1793" max="1793" width="6.140625" style="13" bestFit="1" customWidth="1"/>
    <col min="1794" max="1794" width="85.85546875" style="13" customWidth="1"/>
    <col min="1795" max="1795" width="16.28515625" style="13" customWidth="1"/>
    <col min="1796" max="1796" width="14.7109375" style="13" customWidth="1"/>
    <col min="1797" max="1797" width="16" style="13" customWidth="1"/>
    <col min="1798" max="1798" width="10.28515625" style="13" customWidth="1"/>
    <col min="1799" max="1799" width="15.5703125" style="13" customWidth="1"/>
    <col min="1800" max="1800" width="16.5703125" style="13" customWidth="1"/>
    <col min="1801" max="1801" width="17.5703125" style="13" customWidth="1"/>
    <col min="1802" max="1802" width="18.28515625" style="13" customWidth="1"/>
    <col min="1803" max="1803" width="15.140625" style="13" customWidth="1"/>
    <col min="1804" max="1804" width="21.7109375" style="13" customWidth="1"/>
    <col min="1805" max="1805" width="15.140625" style="13" bestFit="1" customWidth="1"/>
    <col min="1806" max="1806" width="7.85546875" style="13" customWidth="1"/>
    <col min="1807" max="1807" width="13.7109375" style="13" customWidth="1"/>
    <col min="1808" max="1808" width="6.42578125" style="13" customWidth="1"/>
    <col min="1809" max="2048" width="9.140625" style="13"/>
    <col min="2049" max="2049" width="6.140625" style="13" bestFit="1" customWidth="1"/>
    <col min="2050" max="2050" width="85.85546875" style="13" customWidth="1"/>
    <col min="2051" max="2051" width="16.28515625" style="13" customWidth="1"/>
    <col min="2052" max="2052" width="14.7109375" style="13" customWidth="1"/>
    <col min="2053" max="2053" width="16" style="13" customWidth="1"/>
    <col min="2054" max="2054" width="10.28515625" style="13" customWidth="1"/>
    <col min="2055" max="2055" width="15.5703125" style="13" customWidth="1"/>
    <col min="2056" max="2056" width="16.5703125" style="13" customWidth="1"/>
    <col min="2057" max="2057" width="17.5703125" style="13" customWidth="1"/>
    <col min="2058" max="2058" width="18.28515625" style="13" customWidth="1"/>
    <col min="2059" max="2059" width="15.140625" style="13" customWidth="1"/>
    <col min="2060" max="2060" width="21.7109375" style="13" customWidth="1"/>
    <col min="2061" max="2061" width="15.140625" style="13" bestFit="1" customWidth="1"/>
    <col min="2062" max="2062" width="7.85546875" style="13" customWidth="1"/>
    <col min="2063" max="2063" width="13.7109375" style="13" customWidth="1"/>
    <col min="2064" max="2064" width="6.42578125" style="13" customWidth="1"/>
    <col min="2065" max="2304" width="9.140625" style="13"/>
    <col min="2305" max="2305" width="6.140625" style="13" bestFit="1" customWidth="1"/>
    <col min="2306" max="2306" width="85.85546875" style="13" customWidth="1"/>
    <col min="2307" max="2307" width="16.28515625" style="13" customWidth="1"/>
    <col min="2308" max="2308" width="14.7109375" style="13" customWidth="1"/>
    <col min="2309" max="2309" width="16" style="13" customWidth="1"/>
    <col min="2310" max="2310" width="10.28515625" style="13" customWidth="1"/>
    <col min="2311" max="2311" width="15.5703125" style="13" customWidth="1"/>
    <col min="2312" max="2312" width="16.5703125" style="13" customWidth="1"/>
    <col min="2313" max="2313" width="17.5703125" style="13" customWidth="1"/>
    <col min="2314" max="2314" width="18.28515625" style="13" customWidth="1"/>
    <col min="2315" max="2315" width="15.140625" style="13" customWidth="1"/>
    <col min="2316" max="2316" width="21.7109375" style="13" customWidth="1"/>
    <col min="2317" max="2317" width="15.140625" style="13" bestFit="1" customWidth="1"/>
    <col min="2318" max="2318" width="7.85546875" style="13" customWidth="1"/>
    <col min="2319" max="2319" width="13.7109375" style="13" customWidth="1"/>
    <col min="2320" max="2320" width="6.42578125" style="13" customWidth="1"/>
    <col min="2321" max="2560" width="9.140625" style="13"/>
    <col min="2561" max="2561" width="6.140625" style="13" bestFit="1" customWidth="1"/>
    <col min="2562" max="2562" width="85.85546875" style="13" customWidth="1"/>
    <col min="2563" max="2563" width="16.28515625" style="13" customWidth="1"/>
    <col min="2564" max="2564" width="14.7109375" style="13" customWidth="1"/>
    <col min="2565" max="2565" width="16" style="13" customWidth="1"/>
    <col min="2566" max="2566" width="10.28515625" style="13" customWidth="1"/>
    <col min="2567" max="2567" width="15.5703125" style="13" customWidth="1"/>
    <col min="2568" max="2568" width="16.5703125" style="13" customWidth="1"/>
    <col min="2569" max="2569" width="17.5703125" style="13" customWidth="1"/>
    <col min="2570" max="2570" width="18.28515625" style="13" customWidth="1"/>
    <col min="2571" max="2571" width="15.140625" style="13" customWidth="1"/>
    <col min="2572" max="2572" width="21.7109375" style="13" customWidth="1"/>
    <col min="2573" max="2573" width="15.140625" style="13" bestFit="1" customWidth="1"/>
    <col min="2574" max="2574" width="7.85546875" style="13" customWidth="1"/>
    <col min="2575" max="2575" width="13.7109375" style="13" customWidth="1"/>
    <col min="2576" max="2576" width="6.42578125" style="13" customWidth="1"/>
    <col min="2577" max="2816" width="9.140625" style="13"/>
    <col min="2817" max="2817" width="6.140625" style="13" bestFit="1" customWidth="1"/>
    <col min="2818" max="2818" width="85.85546875" style="13" customWidth="1"/>
    <col min="2819" max="2819" width="16.28515625" style="13" customWidth="1"/>
    <col min="2820" max="2820" width="14.7109375" style="13" customWidth="1"/>
    <col min="2821" max="2821" width="16" style="13" customWidth="1"/>
    <col min="2822" max="2822" width="10.28515625" style="13" customWidth="1"/>
    <col min="2823" max="2823" width="15.5703125" style="13" customWidth="1"/>
    <col min="2824" max="2824" width="16.5703125" style="13" customWidth="1"/>
    <col min="2825" max="2825" width="17.5703125" style="13" customWidth="1"/>
    <col min="2826" max="2826" width="18.28515625" style="13" customWidth="1"/>
    <col min="2827" max="2827" width="15.140625" style="13" customWidth="1"/>
    <col min="2828" max="2828" width="21.7109375" style="13" customWidth="1"/>
    <col min="2829" max="2829" width="15.140625" style="13" bestFit="1" customWidth="1"/>
    <col min="2830" max="2830" width="7.85546875" style="13" customWidth="1"/>
    <col min="2831" max="2831" width="13.7109375" style="13" customWidth="1"/>
    <col min="2832" max="2832" width="6.42578125" style="13" customWidth="1"/>
    <col min="2833" max="3072" width="9.140625" style="13"/>
    <col min="3073" max="3073" width="6.140625" style="13" bestFit="1" customWidth="1"/>
    <col min="3074" max="3074" width="85.85546875" style="13" customWidth="1"/>
    <col min="3075" max="3075" width="16.28515625" style="13" customWidth="1"/>
    <col min="3076" max="3076" width="14.7109375" style="13" customWidth="1"/>
    <col min="3077" max="3077" width="16" style="13" customWidth="1"/>
    <col min="3078" max="3078" width="10.28515625" style="13" customWidth="1"/>
    <col min="3079" max="3079" width="15.5703125" style="13" customWidth="1"/>
    <col min="3080" max="3080" width="16.5703125" style="13" customWidth="1"/>
    <col min="3081" max="3081" width="17.5703125" style="13" customWidth="1"/>
    <col min="3082" max="3082" width="18.28515625" style="13" customWidth="1"/>
    <col min="3083" max="3083" width="15.140625" style="13" customWidth="1"/>
    <col min="3084" max="3084" width="21.7109375" style="13" customWidth="1"/>
    <col min="3085" max="3085" width="15.140625" style="13" bestFit="1" customWidth="1"/>
    <col min="3086" max="3086" width="7.85546875" style="13" customWidth="1"/>
    <col min="3087" max="3087" width="13.7109375" style="13" customWidth="1"/>
    <col min="3088" max="3088" width="6.42578125" style="13" customWidth="1"/>
    <col min="3089" max="3328" width="9.140625" style="13"/>
    <col min="3329" max="3329" width="6.140625" style="13" bestFit="1" customWidth="1"/>
    <col min="3330" max="3330" width="85.85546875" style="13" customWidth="1"/>
    <col min="3331" max="3331" width="16.28515625" style="13" customWidth="1"/>
    <col min="3332" max="3332" width="14.7109375" style="13" customWidth="1"/>
    <col min="3333" max="3333" width="16" style="13" customWidth="1"/>
    <col min="3334" max="3334" width="10.28515625" style="13" customWidth="1"/>
    <col min="3335" max="3335" width="15.5703125" style="13" customWidth="1"/>
    <col min="3336" max="3336" width="16.5703125" style="13" customWidth="1"/>
    <col min="3337" max="3337" width="17.5703125" style="13" customWidth="1"/>
    <col min="3338" max="3338" width="18.28515625" style="13" customWidth="1"/>
    <col min="3339" max="3339" width="15.140625" style="13" customWidth="1"/>
    <col min="3340" max="3340" width="21.7109375" style="13" customWidth="1"/>
    <col min="3341" max="3341" width="15.140625" style="13" bestFit="1" customWidth="1"/>
    <col min="3342" max="3342" width="7.85546875" style="13" customWidth="1"/>
    <col min="3343" max="3343" width="13.7109375" style="13" customWidth="1"/>
    <col min="3344" max="3344" width="6.42578125" style="13" customWidth="1"/>
    <col min="3345" max="3584" width="9.140625" style="13"/>
    <col min="3585" max="3585" width="6.140625" style="13" bestFit="1" customWidth="1"/>
    <col min="3586" max="3586" width="85.85546875" style="13" customWidth="1"/>
    <col min="3587" max="3587" width="16.28515625" style="13" customWidth="1"/>
    <col min="3588" max="3588" width="14.7109375" style="13" customWidth="1"/>
    <col min="3589" max="3589" width="16" style="13" customWidth="1"/>
    <col min="3590" max="3590" width="10.28515625" style="13" customWidth="1"/>
    <col min="3591" max="3591" width="15.5703125" style="13" customWidth="1"/>
    <col min="3592" max="3592" width="16.5703125" style="13" customWidth="1"/>
    <col min="3593" max="3593" width="17.5703125" style="13" customWidth="1"/>
    <col min="3594" max="3594" width="18.28515625" style="13" customWidth="1"/>
    <col min="3595" max="3595" width="15.140625" style="13" customWidth="1"/>
    <col min="3596" max="3596" width="21.7109375" style="13" customWidth="1"/>
    <col min="3597" max="3597" width="15.140625" style="13" bestFit="1" customWidth="1"/>
    <col min="3598" max="3598" width="7.85546875" style="13" customWidth="1"/>
    <col min="3599" max="3599" width="13.7109375" style="13" customWidth="1"/>
    <col min="3600" max="3600" width="6.42578125" style="13" customWidth="1"/>
    <col min="3601" max="3840" width="9.140625" style="13"/>
    <col min="3841" max="3841" width="6.140625" style="13" bestFit="1" customWidth="1"/>
    <col min="3842" max="3842" width="85.85546875" style="13" customWidth="1"/>
    <col min="3843" max="3843" width="16.28515625" style="13" customWidth="1"/>
    <col min="3844" max="3844" width="14.7109375" style="13" customWidth="1"/>
    <col min="3845" max="3845" width="16" style="13" customWidth="1"/>
    <col min="3846" max="3846" width="10.28515625" style="13" customWidth="1"/>
    <col min="3847" max="3847" width="15.5703125" style="13" customWidth="1"/>
    <col min="3848" max="3848" width="16.5703125" style="13" customWidth="1"/>
    <col min="3849" max="3849" width="17.5703125" style="13" customWidth="1"/>
    <col min="3850" max="3850" width="18.28515625" style="13" customWidth="1"/>
    <col min="3851" max="3851" width="15.140625" style="13" customWidth="1"/>
    <col min="3852" max="3852" width="21.7109375" style="13" customWidth="1"/>
    <col min="3853" max="3853" width="15.140625" style="13" bestFit="1" customWidth="1"/>
    <col min="3854" max="3854" width="7.85546875" style="13" customWidth="1"/>
    <col min="3855" max="3855" width="13.7109375" style="13" customWidth="1"/>
    <col min="3856" max="3856" width="6.42578125" style="13" customWidth="1"/>
    <col min="3857" max="4096" width="9.140625" style="13"/>
    <col min="4097" max="4097" width="6.140625" style="13" bestFit="1" customWidth="1"/>
    <col min="4098" max="4098" width="85.85546875" style="13" customWidth="1"/>
    <col min="4099" max="4099" width="16.28515625" style="13" customWidth="1"/>
    <col min="4100" max="4100" width="14.7109375" style="13" customWidth="1"/>
    <col min="4101" max="4101" width="16" style="13" customWidth="1"/>
    <col min="4102" max="4102" width="10.28515625" style="13" customWidth="1"/>
    <col min="4103" max="4103" width="15.5703125" style="13" customWidth="1"/>
    <col min="4104" max="4104" width="16.5703125" style="13" customWidth="1"/>
    <col min="4105" max="4105" width="17.5703125" style="13" customWidth="1"/>
    <col min="4106" max="4106" width="18.28515625" style="13" customWidth="1"/>
    <col min="4107" max="4107" width="15.140625" style="13" customWidth="1"/>
    <col min="4108" max="4108" width="21.7109375" style="13" customWidth="1"/>
    <col min="4109" max="4109" width="15.140625" style="13" bestFit="1" customWidth="1"/>
    <col min="4110" max="4110" width="7.85546875" style="13" customWidth="1"/>
    <col min="4111" max="4111" width="13.7109375" style="13" customWidth="1"/>
    <col min="4112" max="4112" width="6.42578125" style="13" customWidth="1"/>
    <col min="4113" max="4352" width="9.140625" style="13"/>
    <col min="4353" max="4353" width="6.140625" style="13" bestFit="1" customWidth="1"/>
    <col min="4354" max="4354" width="85.85546875" style="13" customWidth="1"/>
    <col min="4355" max="4355" width="16.28515625" style="13" customWidth="1"/>
    <col min="4356" max="4356" width="14.7109375" style="13" customWidth="1"/>
    <col min="4357" max="4357" width="16" style="13" customWidth="1"/>
    <col min="4358" max="4358" width="10.28515625" style="13" customWidth="1"/>
    <col min="4359" max="4359" width="15.5703125" style="13" customWidth="1"/>
    <col min="4360" max="4360" width="16.5703125" style="13" customWidth="1"/>
    <col min="4361" max="4361" width="17.5703125" style="13" customWidth="1"/>
    <col min="4362" max="4362" width="18.28515625" style="13" customWidth="1"/>
    <col min="4363" max="4363" width="15.140625" style="13" customWidth="1"/>
    <col min="4364" max="4364" width="21.7109375" style="13" customWidth="1"/>
    <col min="4365" max="4365" width="15.140625" style="13" bestFit="1" customWidth="1"/>
    <col min="4366" max="4366" width="7.85546875" style="13" customWidth="1"/>
    <col min="4367" max="4367" width="13.7109375" style="13" customWidth="1"/>
    <col min="4368" max="4368" width="6.42578125" style="13" customWidth="1"/>
    <col min="4369" max="4608" width="9.140625" style="13"/>
    <col min="4609" max="4609" width="6.140625" style="13" bestFit="1" customWidth="1"/>
    <col min="4610" max="4610" width="85.85546875" style="13" customWidth="1"/>
    <col min="4611" max="4611" width="16.28515625" style="13" customWidth="1"/>
    <col min="4612" max="4612" width="14.7109375" style="13" customWidth="1"/>
    <col min="4613" max="4613" width="16" style="13" customWidth="1"/>
    <col min="4614" max="4614" width="10.28515625" style="13" customWidth="1"/>
    <col min="4615" max="4615" width="15.5703125" style="13" customWidth="1"/>
    <col min="4616" max="4616" width="16.5703125" style="13" customWidth="1"/>
    <col min="4617" max="4617" width="17.5703125" style="13" customWidth="1"/>
    <col min="4618" max="4618" width="18.28515625" style="13" customWidth="1"/>
    <col min="4619" max="4619" width="15.140625" style="13" customWidth="1"/>
    <col min="4620" max="4620" width="21.7109375" style="13" customWidth="1"/>
    <col min="4621" max="4621" width="15.140625" style="13" bestFit="1" customWidth="1"/>
    <col min="4622" max="4622" width="7.85546875" style="13" customWidth="1"/>
    <col min="4623" max="4623" width="13.7109375" style="13" customWidth="1"/>
    <col min="4624" max="4624" width="6.42578125" style="13" customWidth="1"/>
    <col min="4625" max="4864" width="9.140625" style="13"/>
    <col min="4865" max="4865" width="6.140625" style="13" bestFit="1" customWidth="1"/>
    <col min="4866" max="4866" width="85.85546875" style="13" customWidth="1"/>
    <col min="4867" max="4867" width="16.28515625" style="13" customWidth="1"/>
    <col min="4868" max="4868" width="14.7109375" style="13" customWidth="1"/>
    <col min="4869" max="4869" width="16" style="13" customWidth="1"/>
    <col min="4870" max="4870" width="10.28515625" style="13" customWidth="1"/>
    <col min="4871" max="4871" width="15.5703125" style="13" customWidth="1"/>
    <col min="4872" max="4872" width="16.5703125" style="13" customWidth="1"/>
    <col min="4873" max="4873" width="17.5703125" style="13" customWidth="1"/>
    <col min="4874" max="4874" width="18.28515625" style="13" customWidth="1"/>
    <col min="4875" max="4875" width="15.140625" style="13" customWidth="1"/>
    <col min="4876" max="4876" width="21.7109375" style="13" customWidth="1"/>
    <col min="4877" max="4877" width="15.140625" style="13" bestFit="1" customWidth="1"/>
    <col min="4878" max="4878" width="7.85546875" style="13" customWidth="1"/>
    <col min="4879" max="4879" width="13.7109375" style="13" customWidth="1"/>
    <col min="4880" max="4880" width="6.42578125" style="13" customWidth="1"/>
    <col min="4881" max="5120" width="9.140625" style="13"/>
    <col min="5121" max="5121" width="6.140625" style="13" bestFit="1" customWidth="1"/>
    <col min="5122" max="5122" width="85.85546875" style="13" customWidth="1"/>
    <col min="5123" max="5123" width="16.28515625" style="13" customWidth="1"/>
    <col min="5124" max="5124" width="14.7109375" style="13" customWidth="1"/>
    <col min="5125" max="5125" width="16" style="13" customWidth="1"/>
    <col min="5126" max="5126" width="10.28515625" style="13" customWidth="1"/>
    <col min="5127" max="5127" width="15.5703125" style="13" customWidth="1"/>
    <col min="5128" max="5128" width="16.5703125" style="13" customWidth="1"/>
    <col min="5129" max="5129" width="17.5703125" style="13" customWidth="1"/>
    <col min="5130" max="5130" width="18.28515625" style="13" customWidth="1"/>
    <col min="5131" max="5131" width="15.140625" style="13" customWidth="1"/>
    <col min="5132" max="5132" width="21.7109375" style="13" customWidth="1"/>
    <col min="5133" max="5133" width="15.140625" style="13" bestFit="1" customWidth="1"/>
    <col min="5134" max="5134" width="7.85546875" style="13" customWidth="1"/>
    <col min="5135" max="5135" width="13.7109375" style="13" customWidth="1"/>
    <col min="5136" max="5136" width="6.42578125" style="13" customWidth="1"/>
    <col min="5137" max="5376" width="9.140625" style="13"/>
    <col min="5377" max="5377" width="6.140625" style="13" bestFit="1" customWidth="1"/>
    <col min="5378" max="5378" width="85.85546875" style="13" customWidth="1"/>
    <col min="5379" max="5379" width="16.28515625" style="13" customWidth="1"/>
    <col min="5380" max="5380" width="14.7109375" style="13" customWidth="1"/>
    <col min="5381" max="5381" width="16" style="13" customWidth="1"/>
    <col min="5382" max="5382" width="10.28515625" style="13" customWidth="1"/>
    <col min="5383" max="5383" width="15.5703125" style="13" customWidth="1"/>
    <col min="5384" max="5384" width="16.5703125" style="13" customWidth="1"/>
    <col min="5385" max="5385" width="17.5703125" style="13" customWidth="1"/>
    <col min="5386" max="5386" width="18.28515625" style="13" customWidth="1"/>
    <col min="5387" max="5387" width="15.140625" style="13" customWidth="1"/>
    <col min="5388" max="5388" width="21.7109375" style="13" customWidth="1"/>
    <col min="5389" max="5389" width="15.140625" style="13" bestFit="1" customWidth="1"/>
    <col min="5390" max="5390" width="7.85546875" style="13" customWidth="1"/>
    <col min="5391" max="5391" width="13.7109375" style="13" customWidth="1"/>
    <col min="5392" max="5392" width="6.42578125" style="13" customWidth="1"/>
    <col min="5393" max="5632" width="9.140625" style="13"/>
    <col min="5633" max="5633" width="6.140625" style="13" bestFit="1" customWidth="1"/>
    <col min="5634" max="5634" width="85.85546875" style="13" customWidth="1"/>
    <col min="5635" max="5635" width="16.28515625" style="13" customWidth="1"/>
    <col min="5636" max="5636" width="14.7109375" style="13" customWidth="1"/>
    <col min="5637" max="5637" width="16" style="13" customWidth="1"/>
    <col min="5638" max="5638" width="10.28515625" style="13" customWidth="1"/>
    <col min="5639" max="5639" width="15.5703125" style="13" customWidth="1"/>
    <col min="5640" max="5640" width="16.5703125" style="13" customWidth="1"/>
    <col min="5641" max="5641" width="17.5703125" style="13" customWidth="1"/>
    <col min="5642" max="5642" width="18.28515625" style="13" customWidth="1"/>
    <col min="5643" max="5643" width="15.140625" style="13" customWidth="1"/>
    <col min="5644" max="5644" width="21.7109375" style="13" customWidth="1"/>
    <col min="5645" max="5645" width="15.140625" style="13" bestFit="1" customWidth="1"/>
    <col min="5646" max="5646" width="7.85546875" style="13" customWidth="1"/>
    <col min="5647" max="5647" width="13.7109375" style="13" customWidth="1"/>
    <col min="5648" max="5648" width="6.42578125" style="13" customWidth="1"/>
    <col min="5649" max="5888" width="9.140625" style="13"/>
    <col min="5889" max="5889" width="6.140625" style="13" bestFit="1" customWidth="1"/>
    <col min="5890" max="5890" width="85.85546875" style="13" customWidth="1"/>
    <col min="5891" max="5891" width="16.28515625" style="13" customWidth="1"/>
    <col min="5892" max="5892" width="14.7109375" style="13" customWidth="1"/>
    <col min="5893" max="5893" width="16" style="13" customWidth="1"/>
    <col min="5894" max="5894" width="10.28515625" style="13" customWidth="1"/>
    <col min="5895" max="5895" width="15.5703125" style="13" customWidth="1"/>
    <col min="5896" max="5896" width="16.5703125" style="13" customWidth="1"/>
    <col min="5897" max="5897" width="17.5703125" style="13" customWidth="1"/>
    <col min="5898" max="5898" width="18.28515625" style="13" customWidth="1"/>
    <col min="5899" max="5899" width="15.140625" style="13" customWidth="1"/>
    <col min="5900" max="5900" width="21.7109375" style="13" customWidth="1"/>
    <col min="5901" max="5901" width="15.140625" style="13" bestFit="1" customWidth="1"/>
    <col min="5902" max="5902" width="7.85546875" style="13" customWidth="1"/>
    <col min="5903" max="5903" width="13.7109375" style="13" customWidth="1"/>
    <col min="5904" max="5904" width="6.42578125" style="13" customWidth="1"/>
    <col min="5905" max="6144" width="9.140625" style="13"/>
    <col min="6145" max="6145" width="6.140625" style="13" bestFit="1" customWidth="1"/>
    <col min="6146" max="6146" width="85.85546875" style="13" customWidth="1"/>
    <col min="6147" max="6147" width="16.28515625" style="13" customWidth="1"/>
    <col min="6148" max="6148" width="14.7109375" style="13" customWidth="1"/>
    <col min="6149" max="6149" width="16" style="13" customWidth="1"/>
    <col min="6150" max="6150" width="10.28515625" style="13" customWidth="1"/>
    <col min="6151" max="6151" width="15.5703125" style="13" customWidth="1"/>
    <col min="6152" max="6152" width="16.5703125" style="13" customWidth="1"/>
    <col min="6153" max="6153" width="17.5703125" style="13" customWidth="1"/>
    <col min="6154" max="6154" width="18.28515625" style="13" customWidth="1"/>
    <col min="6155" max="6155" width="15.140625" style="13" customWidth="1"/>
    <col min="6156" max="6156" width="21.7109375" style="13" customWidth="1"/>
    <col min="6157" max="6157" width="15.140625" style="13" bestFit="1" customWidth="1"/>
    <col min="6158" max="6158" width="7.85546875" style="13" customWidth="1"/>
    <col min="6159" max="6159" width="13.7109375" style="13" customWidth="1"/>
    <col min="6160" max="6160" width="6.42578125" style="13" customWidth="1"/>
    <col min="6161" max="6400" width="9.140625" style="13"/>
    <col min="6401" max="6401" width="6.140625" style="13" bestFit="1" customWidth="1"/>
    <col min="6402" max="6402" width="85.85546875" style="13" customWidth="1"/>
    <col min="6403" max="6403" width="16.28515625" style="13" customWidth="1"/>
    <col min="6404" max="6404" width="14.7109375" style="13" customWidth="1"/>
    <col min="6405" max="6405" width="16" style="13" customWidth="1"/>
    <col min="6406" max="6406" width="10.28515625" style="13" customWidth="1"/>
    <col min="6407" max="6407" width="15.5703125" style="13" customWidth="1"/>
    <col min="6408" max="6408" width="16.5703125" style="13" customWidth="1"/>
    <col min="6409" max="6409" width="17.5703125" style="13" customWidth="1"/>
    <col min="6410" max="6410" width="18.28515625" style="13" customWidth="1"/>
    <col min="6411" max="6411" width="15.140625" style="13" customWidth="1"/>
    <col min="6412" max="6412" width="21.7109375" style="13" customWidth="1"/>
    <col min="6413" max="6413" width="15.140625" style="13" bestFit="1" customWidth="1"/>
    <col min="6414" max="6414" width="7.85546875" style="13" customWidth="1"/>
    <col min="6415" max="6415" width="13.7109375" style="13" customWidth="1"/>
    <col min="6416" max="6416" width="6.42578125" style="13" customWidth="1"/>
    <col min="6417" max="6656" width="9.140625" style="13"/>
    <col min="6657" max="6657" width="6.140625" style="13" bestFit="1" customWidth="1"/>
    <col min="6658" max="6658" width="85.85546875" style="13" customWidth="1"/>
    <col min="6659" max="6659" width="16.28515625" style="13" customWidth="1"/>
    <col min="6660" max="6660" width="14.7109375" style="13" customWidth="1"/>
    <col min="6661" max="6661" width="16" style="13" customWidth="1"/>
    <col min="6662" max="6662" width="10.28515625" style="13" customWidth="1"/>
    <col min="6663" max="6663" width="15.5703125" style="13" customWidth="1"/>
    <col min="6664" max="6664" width="16.5703125" style="13" customWidth="1"/>
    <col min="6665" max="6665" width="17.5703125" style="13" customWidth="1"/>
    <col min="6666" max="6666" width="18.28515625" style="13" customWidth="1"/>
    <col min="6667" max="6667" width="15.140625" style="13" customWidth="1"/>
    <col min="6668" max="6668" width="21.7109375" style="13" customWidth="1"/>
    <col min="6669" max="6669" width="15.140625" style="13" bestFit="1" customWidth="1"/>
    <col min="6670" max="6670" width="7.85546875" style="13" customWidth="1"/>
    <col min="6671" max="6671" width="13.7109375" style="13" customWidth="1"/>
    <col min="6672" max="6672" width="6.42578125" style="13" customWidth="1"/>
    <col min="6673" max="6912" width="9.140625" style="13"/>
    <col min="6913" max="6913" width="6.140625" style="13" bestFit="1" customWidth="1"/>
    <col min="6914" max="6914" width="85.85546875" style="13" customWidth="1"/>
    <col min="6915" max="6915" width="16.28515625" style="13" customWidth="1"/>
    <col min="6916" max="6916" width="14.7109375" style="13" customWidth="1"/>
    <col min="6917" max="6917" width="16" style="13" customWidth="1"/>
    <col min="6918" max="6918" width="10.28515625" style="13" customWidth="1"/>
    <col min="6919" max="6919" width="15.5703125" style="13" customWidth="1"/>
    <col min="6920" max="6920" width="16.5703125" style="13" customWidth="1"/>
    <col min="6921" max="6921" width="17.5703125" style="13" customWidth="1"/>
    <col min="6922" max="6922" width="18.28515625" style="13" customWidth="1"/>
    <col min="6923" max="6923" width="15.140625" style="13" customWidth="1"/>
    <col min="6924" max="6924" width="21.7109375" style="13" customWidth="1"/>
    <col min="6925" max="6925" width="15.140625" style="13" bestFit="1" customWidth="1"/>
    <col min="6926" max="6926" width="7.85546875" style="13" customWidth="1"/>
    <col min="6927" max="6927" width="13.7109375" style="13" customWidth="1"/>
    <col min="6928" max="6928" width="6.42578125" style="13" customWidth="1"/>
    <col min="6929" max="7168" width="9.140625" style="13"/>
    <col min="7169" max="7169" width="6.140625" style="13" bestFit="1" customWidth="1"/>
    <col min="7170" max="7170" width="85.85546875" style="13" customWidth="1"/>
    <col min="7171" max="7171" width="16.28515625" style="13" customWidth="1"/>
    <col min="7172" max="7172" width="14.7109375" style="13" customWidth="1"/>
    <col min="7173" max="7173" width="16" style="13" customWidth="1"/>
    <col min="7174" max="7174" width="10.28515625" style="13" customWidth="1"/>
    <col min="7175" max="7175" width="15.5703125" style="13" customWidth="1"/>
    <col min="7176" max="7176" width="16.5703125" style="13" customWidth="1"/>
    <col min="7177" max="7177" width="17.5703125" style="13" customWidth="1"/>
    <col min="7178" max="7178" width="18.28515625" style="13" customWidth="1"/>
    <col min="7179" max="7179" width="15.140625" style="13" customWidth="1"/>
    <col min="7180" max="7180" width="21.7109375" style="13" customWidth="1"/>
    <col min="7181" max="7181" width="15.140625" style="13" bestFit="1" customWidth="1"/>
    <col min="7182" max="7182" width="7.85546875" style="13" customWidth="1"/>
    <col min="7183" max="7183" width="13.7109375" style="13" customWidth="1"/>
    <col min="7184" max="7184" width="6.42578125" style="13" customWidth="1"/>
    <col min="7185" max="7424" width="9.140625" style="13"/>
    <col min="7425" max="7425" width="6.140625" style="13" bestFit="1" customWidth="1"/>
    <col min="7426" max="7426" width="85.85546875" style="13" customWidth="1"/>
    <col min="7427" max="7427" width="16.28515625" style="13" customWidth="1"/>
    <col min="7428" max="7428" width="14.7109375" style="13" customWidth="1"/>
    <col min="7429" max="7429" width="16" style="13" customWidth="1"/>
    <col min="7430" max="7430" width="10.28515625" style="13" customWidth="1"/>
    <col min="7431" max="7431" width="15.5703125" style="13" customWidth="1"/>
    <col min="7432" max="7432" width="16.5703125" style="13" customWidth="1"/>
    <col min="7433" max="7433" width="17.5703125" style="13" customWidth="1"/>
    <col min="7434" max="7434" width="18.28515625" style="13" customWidth="1"/>
    <col min="7435" max="7435" width="15.140625" style="13" customWidth="1"/>
    <col min="7436" max="7436" width="21.7109375" style="13" customWidth="1"/>
    <col min="7437" max="7437" width="15.140625" style="13" bestFit="1" customWidth="1"/>
    <col min="7438" max="7438" width="7.85546875" style="13" customWidth="1"/>
    <col min="7439" max="7439" width="13.7109375" style="13" customWidth="1"/>
    <col min="7440" max="7440" width="6.42578125" style="13" customWidth="1"/>
    <col min="7441" max="7680" width="9.140625" style="13"/>
    <col min="7681" max="7681" width="6.140625" style="13" bestFit="1" customWidth="1"/>
    <col min="7682" max="7682" width="85.85546875" style="13" customWidth="1"/>
    <col min="7683" max="7683" width="16.28515625" style="13" customWidth="1"/>
    <col min="7684" max="7684" width="14.7109375" style="13" customWidth="1"/>
    <col min="7685" max="7685" width="16" style="13" customWidth="1"/>
    <col min="7686" max="7686" width="10.28515625" style="13" customWidth="1"/>
    <col min="7687" max="7687" width="15.5703125" style="13" customWidth="1"/>
    <col min="7688" max="7688" width="16.5703125" style="13" customWidth="1"/>
    <col min="7689" max="7689" width="17.5703125" style="13" customWidth="1"/>
    <col min="7690" max="7690" width="18.28515625" style="13" customWidth="1"/>
    <col min="7691" max="7691" width="15.140625" style="13" customWidth="1"/>
    <col min="7692" max="7692" width="21.7109375" style="13" customWidth="1"/>
    <col min="7693" max="7693" width="15.140625" style="13" bestFit="1" customWidth="1"/>
    <col min="7694" max="7694" width="7.85546875" style="13" customWidth="1"/>
    <col min="7695" max="7695" width="13.7109375" style="13" customWidth="1"/>
    <col min="7696" max="7696" width="6.42578125" style="13" customWidth="1"/>
    <col min="7697" max="7936" width="9.140625" style="13"/>
    <col min="7937" max="7937" width="6.140625" style="13" bestFit="1" customWidth="1"/>
    <col min="7938" max="7938" width="85.85546875" style="13" customWidth="1"/>
    <col min="7939" max="7939" width="16.28515625" style="13" customWidth="1"/>
    <col min="7940" max="7940" width="14.7109375" style="13" customWidth="1"/>
    <col min="7941" max="7941" width="16" style="13" customWidth="1"/>
    <col min="7942" max="7942" width="10.28515625" style="13" customWidth="1"/>
    <col min="7943" max="7943" width="15.5703125" style="13" customWidth="1"/>
    <col min="7944" max="7944" width="16.5703125" style="13" customWidth="1"/>
    <col min="7945" max="7945" width="17.5703125" style="13" customWidth="1"/>
    <col min="7946" max="7946" width="18.28515625" style="13" customWidth="1"/>
    <col min="7947" max="7947" width="15.140625" style="13" customWidth="1"/>
    <col min="7948" max="7948" width="21.7109375" style="13" customWidth="1"/>
    <col min="7949" max="7949" width="15.140625" style="13" bestFit="1" customWidth="1"/>
    <col min="7950" max="7950" width="7.85546875" style="13" customWidth="1"/>
    <col min="7951" max="7951" width="13.7109375" style="13" customWidth="1"/>
    <col min="7952" max="7952" width="6.42578125" style="13" customWidth="1"/>
    <col min="7953" max="8192" width="9.140625" style="13"/>
    <col min="8193" max="8193" width="6.140625" style="13" bestFit="1" customWidth="1"/>
    <col min="8194" max="8194" width="85.85546875" style="13" customWidth="1"/>
    <col min="8195" max="8195" width="16.28515625" style="13" customWidth="1"/>
    <col min="8196" max="8196" width="14.7109375" style="13" customWidth="1"/>
    <col min="8197" max="8197" width="16" style="13" customWidth="1"/>
    <col min="8198" max="8198" width="10.28515625" style="13" customWidth="1"/>
    <col min="8199" max="8199" width="15.5703125" style="13" customWidth="1"/>
    <col min="8200" max="8200" width="16.5703125" style="13" customWidth="1"/>
    <col min="8201" max="8201" width="17.5703125" style="13" customWidth="1"/>
    <col min="8202" max="8202" width="18.28515625" style="13" customWidth="1"/>
    <col min="8203" max="8203" width="15.140625" style="13" customWidth="1"/>
    <col min="8204" max="8204" width="21.7109375" style="13" customWidth="1"/>
    <col min="8205" max="8205" width="15.140625" style="13" bestFit="1" customWidth="1"/>
    <col min="8206" max="8206" width="7.85546875" style="13" customWidth="1"/>
    <col min="8207" max="8207" width="13.7109375" style="13" customWidth="1"/>
    <col min="8208" max="8208" width="6.42578125" style="13" customWidth="1"/>
    <col min="8209" max="8448" width="9.140625" style="13"/>
    <col min="8449" max="8449" width="6.140625" style="13" bestFit="1" customWidth="1"/>
    <col min="8450" max="8450" width="85.85546875" style="13" customWidth="1"/>
    <col min="8451" max="8451" width="16.28515625" style="13" customWidth="1"/>
    <col min="8452" max="8452" width="14.7109375" style="13" customWidth="1"/>
    <col min="8453" max="8453" width="16" style="13" customWidth="1"/>
    <col min="8454" max="8454" width="10.28515625" style="13" customWidth="1"/>
    <col min="8455" max="8455" width="15.5703125" style="13" customWidth="1"/>
    <col min="8456" max="8456" width="16.5703125" style="13" customWidth="1"/>
    <col min="8457" max="8457" width="17.5703125" style="13" customWidth="1"/>
    <col min="8458" max="8458" width="18.28515625" style="13" customWidth="1"/>
    <col min="8459" max="8459" width="15.140625" style="13" customWidth="1"/>
    <col min="8460" max="8460" width="21.7109375" style="13" customWidth="1"/>
    <col min="8461" max="8461" width="15.140625" style="13" bestFit="1" customWidth="1"/>
    <col min="8462" max="8462" width="7.85546875" style="13" customWidth="1"/>
    <col min="8463" max="8463" width="13.7109375" style="13" customWidth="1"/>
    <col min="8464" max="8464" width="6.42578125" style="13" customWidth="1"/>
    <col min="8465" max="8704" width="9.140625" style="13"/>
    <col min="8705" max="8705" width="6.140625" style="13" bestFit="1" customWidth="1"/>
    <col min="8706" max="8706" width="85.85546875" style="13" customWidth="1"/>
    <col min="8707" max="8707" width="16.28515625" style="13" customWidth="1"/>
    <col min="8708" max="8708" width="14.7109375" style="13" customWidth="1"/>
    <col min="8709" max="8709" width="16" style="13" customWidth="1"/>
    <col min="8710" max="8710" width="10.28515625" style="13" customWidth="1"/>
    <col min="8711" max="8711" width="15.5703125" style="13" customWidth="1"/>
    <col min="8712" max="8712" width="16.5703125" style="13" customWidth="1"/>
    <col min="8713" max="8713" width="17.5703125" style="13" customWidth="1"/>
    <col min="8714" max="8714" width="18.28515625" style="13" customWidth="1"/>
    <col min="8715" max="8715" width="15.140625" style="13" customWidth="1"/>
    <col min="8716" max="8716" width="21.7109375" style="13" customWidth="1"/>
    <col min="8717" max="8717" width="15.140625" style="13" bestFit="1" customWidth="1"/>
    <col min="8718" max="8718" width="7.85546875" style="13" customWidth="1"/>
    <col min="8719" max="8719" width="13.7109375" style="13" customWidth="1"/>
    <col min="8720" max="8720" width="6.42578125" style="13" customWidth="1"/>
    <col min="8721" max="8960" width="9.140625" style="13"/>
    <col min="8961" max="8961" width="6.140625" style="13" bestFit="1" customWidth="1"/>
    <col min="8962" max="8962" width="85.85546875" style="13" customWidth="1"/>
    <col min="8963" max="8963" width="16.28515625" style="13" customWidth="1"/>
    <col min="8964" max="8964" width="14.7109375" style="13" customWidth="1"/>
    <col min="8965" max="8965" width="16" style="13" customWidth="1"/>
    <col min="8966" max="8966" width="10.28515625" style="13" customWidth="1"/>
    <col min="8967" max="8967" width="15.5703125" style="13" customWidth="1"/>
    <col min="8968" max="8968" width="16.5703125" style="13" customWidth="1"/>
    <col min="8969" max="8969" width="17.5703125" style="13" customWidth="1"/>
    <col min="8970" max="8970" width="18.28515625" style="13" customWidth="1"/>
    <col min="8971" max="8971" width="15.140625" style="13" customWidth="1"/>
    <col min="8972" max="8972" width="21.7109375" style="13" customWidth="1"/>
    <col min="8973" max="8973" width="15.140625" style="13" bestFit="1" customWidth="1"/>
    <col min="8974" max="8974" width="7.85546875" style="13" customWidth="1"/>
    <col min="8975" max="8975" width="13.7109375" style="13" customWidth="1"/>
    <col min="8976" max="8976" width="6.42578125" style="13" customWidth="1"/>
    <col min="8977" max="9216" width="9.140625" style="13"/>
    <col min="9217" max="9217" width="6.140625" style="13" bestFit="1" customWidth="1"/>
    <col min="9218" max="9218" width="85.85546875" style="13" customWidth="1"/>
    <col min="9219" max="9219" width="16.28515625" style="13" customWidth="1"/>
    <col min="9220" max="9220" width="14.7109375" style="13" customWidth="1"/>
    <col min="9221" max="9221" width="16" style="13" customWidth="1"/>
    <col min="9222" max="9222" width="10.28515625" style="13" customWidth="1"/>
    <col min="9223" max="9223" width="15.5703125" style="13" customWidth="1"/>
    <col min="9224" max="9224" width="16.5703125" style="13" customWidth="1"/>
    <col min="9225" max="9225" width="17.5703125" style="13" customWidth="1"/>
    <col min="9226" max="9226" width="18.28515625" style="13" customWidth="1"/>
    <col min="9227" max="9227" width="15.140625" style="13" customWidth="1"/>
    <col min="9228" max="9228" width="21.7109375" style="13" customWidth="1"/>
    <col min="9229" max="9229" width="15.140625" style="13" bestFit="1" customWidth="1"/>
    <col min="9230" max="9230" width="7.85546875" style="13" customWidth="1"/>
    <col min="9231" max="9231" width="13.7109375" style="13" customWidth="1"/>
    <col min="9232" max="9232" width="6.42578125" style="13" customWidth="1"/>
    <col min="9233" max="9472" width="9.140625" style="13"/>
    <col min="9473" max="9473" width="6.140625" style="13" bestFit="1" customWidth="1"/>
    <col min="9474" max="9474" width="85.85546875" style="13" customWidth="1"/>
    <col min="9475" max="9475" width="16.28515625" style="13" customWidth="1"/>
    <col min="9476" max="9476" width="14.7109375" style="13" customWidth="1"/>
    <col min="9477" max="9477" width="16" style="13" customWidth="1"/>
    <col min="9478" max="9478" width="10.28515625" style="13" customWidth="1"/>
    <col min="9479" max="9479" width="15.5703125" style="13" customWidth="1"/>
    <col min="9480" max="9480" width="16.5703125" style="13" customWidth="1"/>
    <col min="9481" max="9481" width="17.5703125" style="13" customWidth="1"/>
    <col min="9482" max="9482" width="18.28515625" style="13" customWidth="1"/>
    <col min="9483" max="9483" width="15.140625" style="13" customWidth="1"/>
    <col min="9484" max="9484" width="21.7109375" style="13" customWidth="1"/>
    <col min="9485" max="9485" width="15.140625" style="13" bestFit="1" customWidth="1"/>
    <col min="9486" max="9486" width="7.85546875" style="13" customWidth="1"/>
    <col min="9487" max="9487" width="13.7109375" style="13" customWidth="1"/>
    <col min="9488" max="9488" width="6.42578125" style="13" customWidth="1"/>
    <col min="9489" max="9728" width="9.140625" style="13"/>
    <col min="9729" max="9729" width="6.140625" style="13" bestFit="1" customWidth="1"/>
    <col min="9730" max="9730" width="85.85546875" style="13" customWidth="1"/>
    <col min="9731" max="9731" width="16.28515625" style="13" customWidth="1"/>
    <col min="9732" max="9732" width="14.7109375" style="13" customWidth="1"/>
    <col min="9733" max="9733" width="16" style="13" customWidth="1"/>
    <col min="9734" max="9734" width="10.28515625" style="13" customWidth="1"/>
    <col min="9735" max="9735" width="15.5703125" style="13" customWidth="1"/>
    <col min="9736" max="9736" width="16.5703125" style="13" customWidth="1"/>
    <col min="9737" max="9737" width="17.5703125" style="13" customWidth="1"/>
    <col min="9738" max="9738" width="18.28515625" style="13" customWidth="1"/>
    <col min="9739" max="9739" width="15.140625" style="13" customWidth="1"/>
    <col min="9740" max="9740" width="21.7109375" style="13" customWidth="1"/>
    <col min="9741" max="9741" width="15.140625" style="13" bestFit="1" customWidth="1"/>
    <col min="9742" max="9742" width="7.85546875" style="13" customWidth="1"/>
    <col min="9743" max="9743" width="13.7109375" style="13" customWidth="1"/>
    <col min="9744" max="9744" width="6.42578125" style="13" customWidth="1"/>
    <col min="9745" max="9984" width="9.140625" style="13"/>
    <col min="9985" max="9985" width="6.140625" style="13" bestFit="1" customWidth="1"/>
    <col min="9986" max="9986" width="85.85546875" style="13" customWidth="1"/>
    <col min="9987" max="9987" width="16.28515625" style="13" customWidth="1"/>
    <col min="9988" max="9988" width="14.7109375" style="13" customWidth="1"/>
    <col min="9989" max="9989" width="16" style="13" customWidth="1"/>
    <col min="9990" max="9990" width="10.28515625" style="13" customWidth="1"/>
    <col min="9991" max="9991" width="15.5703125" style="13" customWidth="1"/>
    <col min="9992" max="9992" width="16.5703125" style="13" customWidth="1"/>
    <col min="9993" max="9993" width="17.5703125" style="13" customWidth="1"/>
    <col min="9994" max="9994" width="18.28515625" style="13" customWidth="1"/>
    <col min="9995" max="9995" width="15.140625" style="13" customWidth="1"/>
    <col min="9996" max="9996" width="21.7109375" style="13" customWidth="1"/>
    <col min="9997" max="9997" width="15.140625" style="13" bestFit="1" customWidth="1"/>
    <col min="9998" max="9998" width="7.85546875" style="13" customWidth="1"/>
    <col min="9999" max="9999" width="13.7109375" style="13" customWidth="1"/>
    <col min="10000" max="10000" width="6.42578125" style="13" customWidth="1"/>
    <col min="10001" max="10240" width="9.140625" style="13"/>
    <col min="10241" max="10241" width="6.140625" style="13" bestFit="1" customWidth="1"/>
    <col min="10242" max="10242" width="85.85546875" style="13" customWidth="1"/>
    <col min="10243" max="10243" width="16.28515625" style="13" customWidth="1"/>
    <col min="10244" max="10244" width="14.7109375" style="13" customWidth="1"/>
    <col min="10245" max="10245" width="16" style="13" customWidth="1"/>
    <col min="10246" max="10246" width="10.28515625" style="13" customWidth="1"/>
    <col min="10247" max="10247" width="15.5703125" style="13" customWidth="1"/>
    <col min="10248" max="10248" width="16.5703125" style="13" customWidth="1"/>
    <col min="10249" max="10249" width="17.5703125" style="13" customWidth="1"/>
    <col min="10250" max="10250" width="18.28515625" style="13" customWidth="1"/>
    <col min="10251" max="10251" width="15.140625" style="13" customWidth="1"/>
    <col min="10252" max="10252" width="21.7109375" style="13" customWidth="1"/>
    <col min="10253" max="10253" width="15.140625" style="13" bestFit="1" customWidth="1"/>
    <col min="10254" max="10254" width="7.85546875" style="13" customWidth="1"/>
    <col min="10255" max="10255" width="13.7109375" style="13" customWidth="1"/>
    <col min="10256" max="10256" width="6.42578125" style="13" customWidth="1"/>
    <col min="10257" max="10496" width="9.140625" style="13"/>
    <col min="10497" max="10497" width="6.140625" style="13" bestFit="1" customWidth="1"/>
    <col min="10498" max="10498" width="85.85546875" style="13" customWidth="1"/>
    <col min="10499" max="10499" width="16.28515625" style="13" customWidth="1"/>
    <col min="10500" max="10500" width="14.7109375" style="13" customWidth="1"/>
    <col min="10501" max="10501" width="16" style="13" customWidth="1"/>
    <col min="10502" max="10502" width="10.28515625" style="13" customWidth="1"/>
    <col min="10503" max="10503" width="15.5703125" style="13" customWidth="1"/>
    <col min="10504" max="10504" width="16.5703125" style="13" customWidth="1"/>
    <col min="10505" max="10505" width="17.5703125" style="13" customWidth="1"/>
    <col min="10506" max="10506" width="18.28515625" style="13" customWidth="1"/>
    <col min="10507" max="10507" width="15.140625" style="13" customWidth="1"/>
    <col min="10508" max="10508" width="21.7109375" style="13" customWidth="1"/>
    <col min="10509" max="10509" width="15.140625" style="13" bestFit="1" customWidth="1"/>
    <col min="10510" max="10510" width="7.85546875" style="13" customWidth="1"/>
    <col min="10511" max="10511" width="13.7109375" style="13" customWidth="1"/>
    <col min="10512" max="10512" width="6.42578125" style="13" customWidth="1"/>
    <col min="10513" max="10752" width="9.140625" style="13"/>
    <col min="10753" max="10753" width="6.140625" style="13" bestFit="1" customWidth="1"/>
    <col min="10754" max="10754" width="85.85546875" style="13" customWidth="1"/>
    <col min="10755" max="10755" width="16.28515625" style="13" customWidth="1"/>
    <col min="10756" max="10756" width="14.7109375" style="13" customWidth="1"/>
    <col min="10757" max="10757" width="16" style="13" customWidth="1"/>
    <col min="10758" max="10758" width="10.28515625" style="13" customWidth="1"/>
    <col min="10759" max="10759" width="15.5703125" style="13" customWidth="1"/>
    <col min="10760" max="10760" width="16.5703125" style="13" customWidth="1"/>
    <col min="10761" max="10761" width="17.5703125" style="13" customWidth="1"/>
    <col min="10762" max="10762" width="18.28515625" style="13" customWidth="1"/>
    <col min="10763" max="10763" width="15.140625" style="13" customWidth="1"/>
    <col min="10764" max="10764" width="21.7109375" style="13" customWidth="1"/>
    <col min="10765" max="10765" width="15.140625" style="13" bestFit="1" customWidth="1"/>
    <col min="10766" max="10766" width="7.85546875" style="13" customWidth="1"/>
    <col min="10767" max="10767" width="13.7109375" style="13" customWidth="1"/>
    <col min="10768" max="10768" width="6.42578125" style="13" customWidth="1"/>
    <col min="10769" max="11008" width="9.140625" style="13"/>
    <col min="11009" max="11009" width="6.140625" style="13" bestFit="1" customWidth="1"/>
    <col min="11010" max="11010" width="85.85546875" style="13" customWidth="1"/>
    <col min="11011" max="11011" width="16.28515625" style="13" customWidth="1"/>
    <col min="11012" max="11012" width="14.7109375" style="13" customWidth="1"/>
    <col min="11013" max="11013" width="16" style="13" customWidth="1"/>
    <col min="11014" max="11014" width="10.28515625" style="13" customWidth="1"/>
    <col min="11015" max="11015" width="15.5703125" style="13" customWidth="1"/>
    <col min="11016" max="11016" width="16.5703125" style="13" customWidth="1"/>
    <col min="11017" max="11017" width="17.5703125" style="13" customWidth="1"/>
    <col min="11018" max="11018" width="18.28515625" style="13" customWidth="1"/>
    <col min="11019" max="11019" width="15.140625" style="13" customWidth="1"/>
    <col min="11020" max="11020" width="21.7109375" style="13" customWidth="1"/>
    <col min="11021" max="11021" width="15.140625" style="13" bestFit="1" customWidth="1"/>
    <col min="11022" max="11022" width="7.85546875" style="13" customWidth="1"/>
    <col min="11023" max="11023" width="13.7109375" style="13" customWidth="1"/>
    <col min="11024" max="11024" width="6.42578125" style="13" customWidth="1"/>
    <col min="11025" max="11264" width="9.140625" style="13"/>
    <col min="11265" max="11265" width="6.140625" style="13" bestFit="1" customWidth="1"/>
    <col min="11266" max="11266" width="85.85546875" style="13" customWidth="1"/>
    <col min="11267" max="11267" width="16.28515625" style="13" customWidth="1"/>
    <col min="11268" max="11268" width="14.7109375" style="13" customWidth="1"/>
    <col min="11269" max="11269" width="16" style="13" customWidth="1"/>
    <col min="11270" max="11270" width="10.28515625" style="13" customWidth="1"/>
    <col min="11271" max="11271" width="15.5703125" style="13" customWidth="1"/>
    <col min="11272" max="11272" width="16.5703125" style="13" customWidth="1"/>
    <col min="11273" max="11273" width="17.5703125" style="13" customWidth="1"/>
    <col min="11274" max="11274" width="18.28515625" style="13" customWidth="1"/>
    <col min="11275" max="11275" width="15.140625" style="13" customWidth="1"/>
    <col min="11276" max="11276" width="21.7109375" style="13" customWidth="1"/>
    <col min="11277" max="11277" width="15.140625" style="13" bestFit="1" customWidth="1"/>
    <col min="11278" max="11278" width="7.85546875" style="13" customWidth="1"/>
    <col min="11279" max="11279" width="13.7109375" style="13" customWidth="1"/>
    <col min="11280" max="11280" width="6.42578125" style="13" customWidth="1"/>
    <col min="11281" max="11520" width="9.140625" style="13"/>
    <col min="11521" max="11521" width="6.140625" style="13" bestFit="1" customWidth="1"/>
    <col min="11522" max="11522" width="85.85546875" style="13" customWidth="1"/>
    <col min="11523" max="11523" width="16.28515625" style="13" customWidth="1"/>
    <col min="11524" max="11524" width="14.7109375" style="13" customWidth="1"/>
    <col min="11525" max="11525" width="16" style="13" customWidth="1"/>
    <col min="11526" max="11526" width="10.28515625" style="13" customWidth="1"/>
    <col min="11527" max="11527" width="15.5703125" style="13" customWidth="1"/>
    <col min="11528" max="11528" width="16.5703125" style="13" customWidth="1"/>
    <col min="11529" max="11529" width="17.5703125" style="13" customWidth="1"/>
    <col min="11530" max="11530" width="18.28515625" style="13" customWidth="1"/>
    <col min="11531" max="11531" width="15.140625" style="13" customWidth="1"/>
    <col min="11532" max="11532" width="21.7109375" style="13" customWidth="1"/>
    <col min="11533" max="11533" width="15.140625" style="13" bestFit="1" customWidth="1"/>
    <col min="11534" max="11534" width="7.85546875" style="13" customWidth="1"/>
    <col min="11535" max="11535" width="13.7109375" style="13" customWidth="1"/>
    <col min="11536" max="11536" width="6.42578125" style="13" customWidth="1"/>
    <col min="11537" max="11776" width="9.140625" style="13"/>
    <col min="11777" max="11777" width="6.140625" style="13" bestFit="1" customWidth="1"/>
    <col min="11778" max="11778" width="85.85546875" style="13" customWidth="1"/>
    <col min="11779" max="11779" width="16.28515625" style="13" customWidth="1"/>
    <col min="11780" max="11780" width="14.7109375" style="13" customWidth="1"/>
    <col min="11781" max="11781" width="16" style="13" customWidth="1"/>
    <col min="11782" max="11782" width="10.28515625" style="13" customWidth="1"/>
    <col min="11783" max="11783" width="15.5703125" style="13" customWidth="1"/>
    <col min="11784" max="11784" width="16.5703125" style="13" customWidth="1"/>
    <col min="11785" max="11785" width="17.5703125" style="13" customWidth="1"/>
    <col min="11786" max="11786" width="18.28515625" style="13" customWidth="1"/>
    <col min="11787" max="11787" width="15.140625" style="13" customWidth="1"/>
    <col min="11788" max="11788" width="21.7109375" style="13" customWidth="1"/>
    <col min="11789" max="11789" width="15.140625" style="13" bestFit="1" customWidth="1"/>
    <col min="11790" max="11790" width="7.85546875" style="13" customWidth="1"/>
    <col min="11791" max="11791" width="13.7109375" style="13" customWidth="1"/>
    <col min="11792" max="11792" width="6.42578125" style="13" customWidth="1"/>
    <col min="11793" max="12032" width="9.140625" style="13"/>
    <col min="12033" max="12033" width="6.140625" style="13" bestFit="1" customWidth="1"/>
    <col min="12034" max="12034" width="85.85546875" style="13" customWidth="1"/>
    <col min="12035" max="12035" width="16.28515625" style="13" customWidth="1"/>
    <col min="12036" max="12036" width="14.7109375" style="13" customWidth="1"/>
    <col min="12037" max="12037" width="16" style="13" customWidth="1"/>
    <col min="12038" max="12038" width="10.28515625" style="13" customWidth="1"/>
    <col min="12039" max="12039" width="15.5703125" style="13" customWidth="1"/>
    <col min="12040" max="12040" width="16.5703125" style="13" customWidth="1"/>
    <col min="12041" max="12041" width="17.5703125" style="13" customWidth="1"/>
    <col min="12042" max="12042" width="18.28515625" style="13" customWidth="1"/>
    <col min="12043" max="12043" width="15.140625" style="13" customWidth="1"/>
    <col min="12044" max="12044" width="21.7109375" style="13" customWidth="1"/>
    <col min="12045" max="12045" width="15.140625" style="13" bestFit="1" customWidth="1"/>
    <col min="12046" max="12046" width="7.85546875" style="13" customWidth="1"/>
    <col min="12047" max="12047" width="13.7109375" style="13" customWidth="1"/>
    <col min="12048" max="12048" width="6.42578125" style="13" customWidth="1"/>
    <col min="12049" max="12288" width="9.140625" style="13"/>
    <col min="12289" max="12289" width="6.140625" style="13" bestFit="1" customWidth="1"/>
    <col min="12290" max="12290" width="85.85546875" style="13" customWidth="1"/>
    <col min="12291" max="12291" width="16.28515625" style="13" customWidth="1"/>
    <col min="12292" max="12292" width="14.7109375" style="13" customWidth="1"/>
    <col min="12293" max="12293" width="16" style="13" customWidth="1"/>
    <col min="12294" max="12294" width="10.28515625" style="13" customWidth="1"/>
    <col min="12295" max="12295" width="15.5703125" style="13" customWidth="1"/>
    <col min="12296" max="12296" width="16.5703125" style="13" customWidth="1"/>
    <col min="12297" max="12297" width="17.5703125" style="13" customWidth="1"/>
    <col min="12298" max="12298" width="18.28515625" style="13" customWidth="1"/>
    <col min="12299" max="12299" width="15.140625" style="13" customWidth="1"/>
    <col min="12300" max="12300" width="21.7109375" style="13" customWidth="1"/>
    <col min="12301" max="12301" width="15.140625" style="13" bestFit="1" customWidth="1"/>
    <col min="12302" max="12302" width="7.85546875" style="13" customWidth="1"/>
    <col min="12303" max="12303" width="13.7109375" style="13" customWidth="1"/>
    <col min="12304" max="12304" width="6.42578125" style="13" customWidth="1"/>
    <col min="12305" max="12544" width="9.140625" style="13"/>
    <col min="12545" max="12545" width="6.140625" style="13" bestFit="1" customWidth="1"/>
    <col min="12546" max="12546" width="85.85546875" style="13" customWidth="1"/>
    <col min="12547" max="12547" width="16.28515625" style="13" customWidth="1"/>
    <col min="12548" max="12548" width="14.7109375" style="13" customWidth="1"/>
    <col min="12549" max="12549" width="16" style="13" customWidth="1"/>
    <col min="12550" max="12550" width="10.28515625" style="13" customWidth="1"/>
    <col min="12551" max="12551" width="15.5703125" style="13" customWidth="1"/>
    <col min="12552" max="12552" width="16.5703125" style="13" customWidth="1"/>
    <col min="12553" max="12553" width="17.5703125" style="13" customWidth="1"/>
    <col min="12554" max="12554" width="18.28515625" style="13" customWidth="1"/>
    <col min="12555" max="12555" width="15.140625" style="13" customWidth="1"/>
    <col min="12556" max="12556" width="21.7109375" style="13" customWidth="1"/>
    <col min="12557" max="12557" width="15.140625" style="13" bestFit="1" customWidth="1"/>
    <col min="12558" max="12558" width="7.85546875" style="13" customWidth="1"/>
    <col min="12559" max="12559" width="13.7109375" style="13" customWidth="1"/>
    <col min="12560" max="12560" width="6.42578125" style="13" customWidth="1"/>
    <col min="12561" max="12800" width="9.140625" style="13"/>
    <col min="12801" max="12801" width="6.140625" style="13" bestFit="1" customWidth="1"/>
    <col min="12802" max="12802" width="85.85546875" style="13" customWidth="1"/>
    <col min="12803" max="12803" width="16.28515625" style="13" customWidth="1"/>
    <col min="12804" max="12804" width="14.7109375" style="13" customWidth="1"/>
    <col min="12805" max="12805" width="16" style="13" customWidth="1"/>
    <col min="12806" max="12806" width="10.28515625" style="13" customWidth="1"/>
    <col min="12807" max="12807" width="15.5703125" style="13" customWidth="1"/>
    <col min="12808" max="12808" width="16.5703125" style="13" customWidth="1"/>
    <col min="12809" max="12809" width="17.5703125" style="13" customWidth="1"/>
    <col min="12810" max="12810" width="18.28515625" style="13" customWidth="1"/>
    <col min="12811" max="12811" width="15.140625" style="13" customWidth="1"/>
    <col min="12812" max="12812" width="21.7109375" style="13" customWidth="1"/>
    <col min="12813" max="12813" width="15.140625" style="13" bestFit="1" customWidth="1"/>
    <col min="12814" max="12814" width="7.85546875" style="13" customWidth="1"/>
    <col min="12815" max="12815" width="13.7109375" style="13" customWidth="1"/>
    <col min="12816" max="12816" width="6.42578125" style="13" customWidth="1"/>
    <col min="12817" max="13056" width="9.140625" style="13"/>
    <col min="13057" max="13057" width="6.140625" style="13" bestFit="1" customWidth="1"/>
    <col min="13058" max="13058" width="85.85546875" style="13" customWidth="1"/>
    <col min="13059" max="13059" width="16.28515625" style="13" customWidth="1"/>
    <col min="13060" max="13060" width="14.7109375" style="13" customWidth="1"/>
    <col min="13061" max="13061" width="16" style="13" customWidth="1"/>
    <col min="13062" max="13062" width="10.28515625" style="13" customWidth="1"/>
    <col min="13063" max="13063" width="15.5703125" style="13" customWidth="1"/>
    <col min="13064" max="13064" width="16.5703125" style="13" customWidth="1"/>
    <col min="13065" max="13065" width="17.5703125" style="13" customWidth="1"/>
    <col min="13066" max="13066" width="18.28515625" style="13" customWidth="1"/>
    <col min="13067" max="13067" width="15.140625" style="13" customWidth="1"/>
    <col min="13068" max="13068" width="21.7109375" style="13" customWidth="1"/>
    <col min="13069" max="13069" width="15.140625" style="13" bestFit="1" customWidth="1"/>
    <col min="13070" max="13070" width="7.85546875" style="13" customWidth="1"/>
    <col min="13071" max="13071" width="13.7109375" style="13" customWidth="1"/>
    <col min="13072" max="13072" width="6.42578125" style="13" customWidth="1"/>
    <col min="13073" max="13312" width="9.140625" style="13"/>
    <col min="13313" max="13313" width="6.140625" style="13" bestFit="1" customWidth="1"/>
    <col min="13314" max="13314" width="85.85546875" style="13" customWidth="1"/>
    <col min="13315" max="13315" width="16.28515625" style="13" customWidth="1"/>
    <col min="13316" max="13316" width="14.7109375" style="13" customWidth="1"/>
    <col min="13317" max="13317" width="16" style="13" customWidth="1"/>
    <col min="13318" max="13318" width="10.28515625" style="13" customWidth="1"/>
    <col min="13319" max="13319" width="15.5703125" style="13" customWidth="1"/>
    <col min="13320" max="13320" width="16.5703125" style="13" customWidth="1"/>
    <col min="13321" max="13321" width="17.5703125" style="13" customWidth="1"/>
    <col min="13322" max="13322" width="18.28515625" style="13" customWidth="1"/>
    <col min="13323" max="13323" width="15.140625" style="13" customWidth="1"/>
    <col min="13324" max="13324" width="21.7109375" style="13" customWidth="1"/>
    <col min="13325" max="13325" width="15.140625" style="13" bestFit="1" customWidth="1"/>
    <col min="13326" max="13326" width="7.85546875" style="13" customWidth="1"/>
    <col min="13327" max="13327" width="13.7109375" style="13" customWidth="1"/>
    <col min="13328" max="13328" width="6.42578125" style="13" customWidth="1"/>
    <col min="13329" max="13568" width="9.140625" style="13"/>
    <col min="13569" max="13569" width="6.140625" style="13" bestFit="1" customWidth="1"/>
    <col min="13570" max="13570" width="85.85546875" style="13" customWidth="1"/>
    <col min="13571" max="13571" width="16.28515625" style="13" customWidth="1"/>
    <col min="13572" max="13572" width="14.7109375" style="13" customWidth="1"/>
    <col min="13573" max="13573" width="16" style="13" customWidth="1"/>
    <col min="13574" max="13574" width="10.28515625" style="13" customWidth="1"/>
    <col min="13575" max="13575" width="15.5703125" style="13" customWidth="1"/>
    <col min="13576" max="13576" width="16.5703125" style="13" customWidth="1"/>
    <col min="13577" max="13577" width="17.5703125" style="13" customWidth="1"/>
    <col min="13578" max="13578" width="18.28515625" style="13" customWidth="1"/>
    <col min="13579" max="13579" width="15.140625" style="13" customWidth="1"/>
    <col min="13580" max="13580" width="21.7109375" style="13" customWidth="1"/>
    <col min="13581" max="13581" width="15.140625" style="13" bestFit="1" customWidth="1"/>
    <col min="13582" max="13582" width="7.85546875" style="13" customWidth="1"/>
    <col min="13583" max="13583" width="13.7109375" style="13" customWidth="1"/>
    <col min="13584" max="13584" width="6.42578125" style="13" customWidth="1"/>
    <col min="13585" max="13824" width="9.140625" style="13"/>
    <col min="13825" max="13825" width="6.140625" style="13" bestFit="1" customWidth="1"/>
    <col min="13826" max="13826" width="85.85546875" style="13" customWidth="1"/>
    <col min="13827" max="13827" width="16.28515625" style="13" customWidth="1"/>
    <col min="13828" max="13828" width="14.7109375" style="13" customWidth="1"/>
    <col min="13829" max="13829" width="16" style="13" customWidth="1"/>
    <col min="13830" max="13830" width="10.28515625" style="13" customWidth="1"/>
    <col min="13831" max="13831" width="15.5703125" style="13" customWidth="1"/>
    <col min="13832" max="13832" width="16.5703125" style="13" customWidth="1"/>
    <col min="13833" max="13833" width="17.5703125" style="13" customWidth="1"/>
    <col min="13834" max="13834" width="18.28515625" style="13" customWidth="1"/>
    <col min="13835" max="13835" width="15.140625" style="13" customWidth="1"/>
    <col min="13836" max="13836" width="21.7109375" style="13" customWidth="1"/>
    <col min="13837" max="13837" width="15.140625" style="13" bestFit="1" customWidth="1"/>
    <col min="13838" max="13838" width="7.85546875" style="13" customWidth="1"/>
    <col min="13839" max="13839" width="13.7109375" style="13" customWidth="1"/>
    <col min="13840" max="13840" width="6.42578125" style="13" customWidth="1"/>
    <col min="13841" max="14080" width="9.140625" style="13"/>
    <col min="14081" max="14081" width="6.140625" style="13" bestFit="1" customWidth="1"/>
    <col min="14082" max="14082" width="85.85546875" style="13" customWidth="1"/>
    <col min="14083" max="14083" width="16.28515625" style="13" customWidth="1"/>
    <col min="14084" max="14084" width="14.7109375" style="13" customWidth="1"/>
    <col min="14085" max="14085" width="16" style="13" customWidth="1"/>
    <col min="14086" max="14086" width="10.28515625" style="13" customWidth="1"/>
    <col min="14087" max="14087" width="15.5703125" style="13" customWidth="1"/>
    <col min="14088" max="14088" width="16.5703125" style="13" customWidth="1"/>
    <col min="14089" max="14089" width="17.5703125" style="13" customWidth="1"/>
    <col min="14090" max="14090" width="18.28515625" style="13" customWidth="1"/>
    <col min="14091" max="14091" width="15.140625" style="13" customWidth="1"/>
    <col min="14092" max="14092" width="21.7109375" style="13" customWidth="1"/>
    <col min="14093" max="14093" width="15.140625" style="13" bestFit="1" customWidth="1"/>
    <col min="14094" max="14094" width="7.85546875" style="13" customWidth="1"/>
    <col min="14095" max="14095" width="13.7109375" style="13" customWidth="1"/>
    <col min="14096" max="14096" width="6.42578125" style="13" customWidth="1"/>
    <col min="14097" max="14336" width="9.140625" style="13"/>
    <col min="14337" max="14337" width="6.140625" style="13" bestFit="1" customWidth="1"/>
    <col min="14338" max="14338" width="85.85546875" style="13" customWidth="1"/>
    <col min="14339" max="14339" width="16.28515625" style="13" customWidth="1"/>
    <col min="14340" max="14340" width="14.7109375" style="13" customWidth="1"/>
    <col min="14341" max="14341" width="16" style="13" customWidth="1"/>
    <col min="14342" max="14342" width="10.28515625" style="13" customWidth="1"/>
    <col min="14343" max="14343" width="15.5703125" style="13" customWidth="1"/>
    <col min="14344" max="14344" width="16.5703125" style="13" customWidth="1"/>
    <col min="14345" max="14345" width="17.5703125" style="13" customWidth="1"/>
    <col min="14346" max="14346" width="18.28515625" style="13" customWidth="1"/>
    <col min="14347" max="14347" width="15.140625" style="13" customWidth="1"/>
    <col min="14348" max="14348" width="21.7109375" style="13" customWidth="1"/>
    <col min="14349" max="14349" width="15.140625" style="13" bestFit="1" customWidth="1"/>
    <col min="14350" max="14350" width="7.85546875" style="13" customWidth="1"/>
    <col min="14351" max="14351" width="13.7109375" style="13" customWidth="1"/>
    <col min="14352" max="14352" width="6.42578125" style="13" customWidth="1"/>
    <col min="14353" max="14592" width="9.140625" style="13"/>
    <col min="14593" max="14593" width="6.140625" style="13" bestFit="1" customWidth="1"/>
    <col min="14594" max="14594" width="85.85546875" style="13" customWidth="1"/>
    <col min="14595" max="14595" width="16.28515625" style="13" customWidth="1"/>
    <col min="14596" max="14596" width="14.7109375" style="13" customWidth="1"/>
    <col min="14597" max="14597" width="16" style="13" customWidth="1"/>
    <col min="14598" max="14598" width="10.28515625" style="13" customWidth="1"/>
    <col min="14599" max="14599" width="15.5703125" style="13" customWidth="1"/>
    <col min="14600" max="14600" width="16.5703125" style="13" customWidth="1"/>
    <col min="14601" max="14601" width="17.5703125" style="13" customWidth="1"/>
    <col min="14602" max="14602" width="18.28515625" style="13" customWidth="1"/>
    <col min="14603" max="14603" width="15.140625" style="13" customWidth="1"/>
    <col min="14604" max="14604" width="21.7109375" style="13" customWidth="1"/>
    <col min="14605" max="14605" width="15.140625" style="13" bestFit="1" customWidth="1"/>
    <col min="14606" max="14606" width="7.85546875" style="13" customWidth="1"/>
    <col min="14607" max="14607" width="13.7109375" style="13" customWidth="1"/>
    <col min="14608" max="14608" width="6.42578125" style="13" customWidth="1"/>
    <col min="14609" max="14848" width="9.140625" style="13"/>
    <col min="14849" max="14849" width="6.140625" style="13" bestFit="1" customWidth="1"/>
    <col min="14850" max="14850" width="85.85546875" style="13" customWidth="1"/>
    <col min="14851" max="14851" width="16.28515625" style="13" customWidth="1"/>
    <col min="14852" max="14852" width="14.7109375" style="13" customWidth="1"/>
    <col min="14853" max="14853" width="16" style="13" customWidth="1"/>
    <col min="14854" max="14854" width="10.28515625" style="13" customWidth="1"/>
    <col min="14855" max="14855" width="15.5703125" style="13" customWidth="1"/>
    <col min="14856" max="14856" width="16.5703125" style="13" customWidth="1"/>
    <col min="14857" max="14857" width="17.5703125" style="13" customWidth="1"/>
    <col min="14858" max="14858" width="18.28515625" style="13" customWidth="1"/>
    <col min="14859" max="14859" width="15.140625" style="13" customWidth="1"/>
    <col min="14860" max="14860" width="21.7109375" style="13" customWidth="1"/>
    <col min="14861" max="14861" width="15.140625" style="13" bestFit="1" customWidth="1"/>
    <col min="14862" max="14862" width="7.85546875" style="13" customWidth="1"/>
    <col min="14863" max="14863" width="13.7109375" style="13" customWidth="1"/>
    <col min="14864" max="14864" width="6.42578125" style="13" customWidth="1"/>
    <col min="14865" max="15104" width="9.140625" style="13"/>
    <col min="15105" max="15105" width="6.140625" style="13" bestFit="1" customWidth="1"/>
    <col min="15106" max="15106" width="85.85546875" style="13" customWidth="1"/>
    <col min="15107" max="15107" width="16.28515625" style="13" customWidth="1"/>
    <col min="15108" max="15108" width="14.7109375" style="13" customWidth="1"/>
    <col min="15109" max="15109" width="16" style="13" customWidth="1"/>
    <col min="15110" max="15110" width="10.28515625" style="13" customWidth="1"/>
    <col min="15111" max="15111" width="15.5703125" style="13" customWidth="1"/>
    <col min="15112" max="15112" width="16.5703125" style="13" customWidth="1"/>
    <col min="15113" max="15113" width="17.5703125" style="13" customWidth="1"/>
    <col min="15114" max="15114" width="18.28515625" style="13" customWidth="1"/>
    <col min="15115" max="15115" width="15.140625" style="13" customWidth="1"/>
    <col min="15116" max="15116" width="21.7109375" style="13" customWidth="1"/>
    <col min="15117" max="15117" width="15.140625" style="13" bestFit="1" customWidth="1"/>
    <col min="15118" max="15118" width="7.85546875" style="13" customWidth="1"/>
    <col min="15119" max="15119" width="13.7109375" style="13" customWidth="1"/>
    <col min="15120" max="15120" width="6.42578125" style="13" customWidth="1"/>
    <col min="15121" max="15360" width="9.140625" style="13"/>
    <col min="15361" max="15361" width="6.140625" style="13" bestFit="1" customWidth="1"/>
    <col min="15362" max="15362" width="85.85546875" style="13" customWidth="1"/>
    <col min="15363" max="15363" width="16.28515625" style="13" customWidth="1"/>
    <col min="15364" max="15364" width="14.7109375" style="13" customWidth="1"/>
    <col min="15365" max="15365" width="16" style="13" customWidth="1"/>
    <col min="15366" max="15366" width="10.28515625" style="13" customWidth="1"/>
    <col min="15367" max="15367" width="15.5703125" style="13" customWidth="1"/>
    <col min="15368" max="15368" width="16.5703125" style="13" customWidth="1"/>
    <col min="15369" max="15369" width="17.5703125" style="13" customWidth="1"/>
    <col min="15370" max="15370" width="18.28515625" style="13" customWidth="1"/>
    <col min="15371" max="15371" width="15.140625" style="13" customWidth="1"/>
    <col min="15372" max="15372" width="21.7109375" style="13" customWidth="1"/>
    <col min="15373" max="15373" width="15.140625" style="13" bestFit="1" customWidth="1"/>
    <col min="15374" max="15374" width="7.85546875" style="13" customWidth="1"/>
    <col min="15375" max="15375" width="13.7109375" style="13" customWidth="1"/>
    <col min="15376" max="15376" width="6.42578125" style="13" customWidth="1"/>
    <col min="15377" max="15616" width="9.140625" style="13"/>
    <col min="15617" max="15617" width="6.140625" style="13" bestFit="1" customWidth="1"/>
    <col min="15618" max="15618" width="85.85546875" style="13" customWidth="1"/>
    <col min="15619" max="15619" width="16.28515625" style="13" customWidth="1"/>
    <col min="15620" max="15620" width="14.7109375" style="13" customWidth="1"/>
    <col min="15621" max="15621" width="16" style="13" customWidth="1"/>
    <col min="15622" max="15622" width="10.28515625" style="13" customWidth="1"/>
    <col min="15623" max="15623" width="15.5703125" style="13" customWidth="1"/>
    <col min="15624" max="15624" width="16.5703125" style="13" customWidth="1"/>
    <col min="15625" max="15625" width="17.5703125" style="13" customWidth="1"/>
    <col min="15626" max="15626" width="18.28515625" style="13" customWidth="1"/>
    <col min="15627" max="15627" width="15.140625" style="13" customWidth="1"/>
    <col min="15628" max="15628" width="21.7109375" style="13" customWidth="1"/>
    <col min="15629" max="15629" width="15.140625" style="13" bestFit="1" customWidth="1"/>
    <col min="15630" max="15630" width="7.85546875" style="13" customWidth="1"/>
    <col min="15631" max="15631" width="13.7109375" style="13" customWidth="1"/>
    <col min="15632" max="15632" width="6.42578125" style="13" customWidth="1"/>
    <col min="15633" max="15872" width="9.140625" style="13"/>
    <col min="15873" max="15873" width="6.140625" style="13" bestFit="1" customWidth="1"/>
    <col min="15874" max="15874" width="85.85546875" style="13" customWidth="1"/>
    <col min="15875" max="15875" width="16.28515625" style="13" customWidth="1"/>
    <col min="15876" max="15876" width="14.7109375" style="13" customWidth="1"/>
    <col min="15877" max="15877" width="16" style="13" customWidth="1"/>
    <col min="15878" max="15878" width="10.28515625" style="13" customWidth="1"/>
    <col min="15879" max="15879" width="15.5703125" style="13" customWidth="1"/>
    <col min="15880" max="15880" width="16.5703125" style="13" customWidth="1"/>
    <col min="15881" max="15881" width="17.5703125" style="13" customWidth="1"/>
    <col min="15882" max="15882" width="18.28515625" style="13" customWidth="1"/>
    <col min="15883" max="15883" width="15.140625" style="13" customWidth="1"/>
    <col min="15884" max="15884" width="21.7109375" style="13" customWidth="1"/>
    <col min="15885" max="15885" width="15.140625" style="13" bestFit="1" customWidth="1"/>
    <col min="15886" max="15886" width="7.85546875" style="13" customWidth="1"/>
    <col min="15887" max="15887" width="13.7109375" style="13" customWidth="1"/>
    <col min="15888" max="15888" width="6.42578125" style="13" customWidth="1"/>
    <col min="15889" max="16128" width="9.140625" style="13"/>
    <col min="16129" max="16129" width="6.140625" style="13" bestFit="1" customWidth="1"/>
    <col min="16130" max="16130" width="85.85546875" style="13" customWidth="1"/>
    <col min="16131" max="16131" width="16.28515625" style="13" customWidth="1"/>
    <col min="16132" max="16132" width="14.7109375" style="13" customWidth="1"/>
    <col min="16133" max="16133" width="16" style="13" customWidth="1"/>
    <col min="16134" max="16134" width="10.28515625" style="13" customWidth="1"/>
    <col min="16135" max="16135" width="15.5703125" style="13" customWidth="1"/>
    <col min="16136" max="16136" width="16.5703125" style="13" customWidth="1"/>
    <col min="16137" max="16137" width="17.5703125" style="13" customWidth="1"/>
    <col min="16138" max="16138" width="18.28515625" style="13" customWidth="1"/>
    <col min="16139" max="16139" width="15.140625" style="13" customWidth="1"/>
    <col min="16140" max="16140" width="21.7109375" style="13" customWidth="1"/>
    <col min="16141" max="16141" width="15.140625" style="13" bestFit="1" customWidth="1"/>
    <col min="16142" max="16142" width="7.85546875" style="13" customWidth="1"/>
    <col min="16143" max="16143" width="13.7109375" style="13" customWidth="1"/>
    <col min="16144" max="16144" width="6.42578125" style="13" customWidth="1"/>
    <col min="16145" max="16384" width="9.140625" style="13"/>
  </cols>
  <sheetData>
    <row r="1" spans="1:16" x14ac:dyDescent="0.25">
      <c r="G1" s="21"/>
      <c r="H1" s="21"/>
      <c r="I1" s="14"/>
      <c r="J1" s="21"/>
    </row>
    <row r="2" spans="1:16" x14ac:dyDescent="0.25">
      <c r="A2" s="163" t="s">
        <v>285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6" x14ac:dyDescent="0.25">
      <c r="A3" s="163" t="s">
        <v>206</v>
      </c>
      <c r="B3" s="163"/>
      <c r="C3" s="163"/>
      <c r="D3" s="163"/>
      <c r="E3" s="163"/>
      <c r="F3" s="163"/>
      <c r="G3" s="163"/>
      <c r="H3" s="163"/>
      <c r="I3" s="163"/>
      <c r="J3" s="163"/>
      <c r="K3" s="23"/>
    </row>
    <row r="4" spans="1:16" x14ac:dyDescent="0.25">
      <c r="A4" s="163" t="s">
        <v>294</v>
      </c>
      <c r="B4" s="163"/>
      <c r="C4" s="163"/>
      <c r="D4" s="163"/>
      <c r="E4" s="163"/>
      <c r="F4" s="163"/>
      <c r="G4" s="163"/>
      <c r="H4" s="163"/>
      <c r="I4" s="163"/>
      <c r="J4" s="163"/>
      <c r="K4" s="23"/>
    </row>
    <row r="5" spans="1:16" x14ac:dyDescent="0.25">
      <c r="A5" s="164" t="s">
        <v>207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6" x14ac:dyDescent="0.25">
      <c r="A6" s="57"/>
      <c r="B6" s="57"/>
      <c r="C6" s="57"/>
      <c r="D6" s="57"/>
      <c r="E6" s="57"/>
      <c r="F6" s="57"/>
      <c r="G6" s="57"/>
      <c r="H6" s="57"/>
      <c r="I6" s="57"/>
      <c r="J6" s="15" t="s">
        <v>208</v>
      </c>
    </row>
    <row r="7" spans="1:16" ht="45" x14ac:dyDescent="0.25">
      <c r="A7" s="105" t="s">
        <v>209</v>
      </c>
      <c r="B7" s="105" t="s">
        <v>290</v>
      </c>
      <c r="C7" s="106" t="s">
        <v>291</v>
      </c>
      <c r="D7" s="106" t="s">
        <v>210</v>
      </c>
      <c r="E7" s="106" t="s">
        <v>211</v>
      </c>
      <c r="F7" s="106" t="s">
        <v>212</v>
      </c>
      <c r="G7" s="106" t="s">
        <v>213</v>
      </c>
      <c r="H7" s="106" t="s">
        <v>214</v>
      </c>
      <c r="I7" s="106" t="s">
        <v>215</v>
      </c>
      <c r="J7" s="105" t="s">
        <v>216</v>
      </c>
      <c r="K7" s="58"/>
      <c r="L7" s="23"/>
      <c r="M7" s="24"/>
    </row>
    <row r="8" spans="1:16" s="25" customFormat="1" ht="10.5" x14ac:dyDescent="0.25">
      <c r="A8" s="107">
        <v>1</v>
      </c>
      <c r="B8" s="107">
        <v>2</v>
      </c>
      <c r="C8" s="107">
        <v>3</v>
      </c>
      <c r="D8" s="107">
        <v>4</v>
      </c>
      <c r="E8" s="107" t="s">
        <v>217</v>
      </c>
      <c r="F8" s="107" t="s">
        <v>218</v>
      </c>
      <c r="G8" s="107">
        <v>7</v>
      </c>
      <c r="H8" s="107">
        <v>8</v>
      </c>
      <c r="I8" s="107">
        <v>9</v>
      </c>
      <c r="J8" s="107" t="s">
        <v>219</v>
      </c>
      <c r="K8" s="59"/>
    </row>
    <row r="9" spans="1:16" s="26" customFormat="1" ht="12.75" x14ac:dyDescent="0.25">
      <c r="A9" s="165" t="s">
        <v>220</v>
      </c>
      <c r="B9" s="165"/>
      <c r="C9" s="115">
        <f>C10+C11+C21</f>
        <v>50000000</v>
      </c>
      <c r="D9" s="115">
        <f>D10+D11</f>
        <v>32830119.70999999</v>
      </c>
      <c r="E9" s="115">
        <f>C9-D9</f>
        <v>17169880.29000001</v>
      </c>
      <c r="F9" s="116">
        <f>D9/C9</f>
        <v>0.65660239419999977</v>
      </c>
      <c r="G9" s="115">
        <f>G10+G11</f>
        <v>0</v>
      </c>
      <c r="H9" s="115">
        <f>H10+H11</f>
        <v>0</v>
      </c>
      <c r="I9" s="115">
        <f>I11+I10</f>
        <v>0</v>
      </c>
      <c r="J9" s="115">
        <f t="shared" ref="J9:J16" si="0">E9-G9-H9-I9</f>
        <v>17169880.29000001</v>
      </c>
      <c r="K9" s="60"/>
      <c r="L9" s="61"/>
      <c r="M9" s="62"/>
      <c r="N9" s="63"/>
      <c r="O9" s="64"/>
      <c r="P9" s="65"/>
    </row>
    <row r="10" spans="1:16" ht="76.5" x14ac:dyDescent="0.25">
      <c r="A10" s="105" t="s">
        <v>221</v>
      </c>
      <c r="B10" s="16" t="s">
        <v>222</v>
      </c>
      <c r="C10" s="117">
        <v>5000000</v>
      </c>
      <c r="D10" s="117">
        <v>10687.4</v>
      </c>
      <c r="E10" s="117">
        <v>4989312.5999999996</v>
      </c>
      <c r="F10" s="118">
        <v>2.1374799999999998E-3</v>
      </c>
      <c r="G10" s="119">
        <v>0</v>
      </c>
      <c r="H10" s="119">
        <v>0</v>
      </c>
      <c r="I10" s="115">
        <v>0</v>
      </c>
      <c r="J10" s="119">
        <v>4989312.5999999996</v>
      </c>
      <c r="K10" s="66"/>
      <c r="L10" s="61"/>
      <c r="M10" s="61"/>
      <c r="N10" s="58"/>
      <c r="O10" s="58"/>
      <c r="P10" s="58"/>
    </row>
    <row r="11" spans="1:16" ht="25.5" x14ac:dyDescent="0.25">
      <c r="A11" s="105" t="s">
        <v>223</v>
      </c>
      <c r="B11" s="17" t="s">
        <v>224</v>
      </c>
      <c r="C11" s="117">
        <v>45000000</v>
      </c>
      <c r="D11" s="117">
        <v>32819432.309999991</v>
      </c>
      <c r="E11" s="117">
        <v>12180567.690000009</v>
      </c>
      <c r="F11" s="118">
        <v>0.72932071799999976</v>
      </c>
      <c r="G11" s="119">
        <v>0</v>
      </c>
      <c r="H11" s="117">
        <v>0</v>
      </c>
      <c r="I11" s="115">
        <v>0</v>
      </c>
      <c r="J11" s="119">
        <v>12180567.690000009</v>
      </c>
      <c r="K11" s="66"/>
      <c r="L11" s="23"/>
      <c r="M11" s="23"/>
    </row>
    <row r="12" spans="1:16" ht="24" x14ac:dyDescent="0.25">
      <c r="A12" s="105" t="s">
        <v>225</v>
      </c>
      <c r="B12" s="18" t="s">
        <v>226</v>
      </c>
      <c r="C12" s="117">
        <f>'[1]Приложение 3'!F32</f>
        <v>0</v>
      </c>
      <c r="D12" s="117">
        <f>'[1]Приложение 3'!I32</f>
        <v>0</v>
      </c>
      <c r="E12" s="117">
        <f>C12-D12</f>
        <v>0</v>
      </c>
      <c r="F12" s="117">
        <v>0</v>
      </c>
      <c r="G12" s="119">
        <f>'[1]Приложение 3'!F11-'[1]Приложение 3'!I11</f>
        <v>0</v>
      </c>
      <c r="H12" s="117">
        <v>0</v>
      </c>
      <c r="I12" s="115">
        <f t="shared" ref="I12:I21" si="1">I14+I13</f>
        <v>0</v>
      </c>
      <c r="J12" s="119">
        <f t="shared" si="0"/>
        <v>0</v>
      </c>
      <c r="L12" s="23"/>
      <c r="M12" s="23"/>
    </row>
    <row r="13" spans="1:16" ht="24" x14ac:dyDescent="0.25">
      <c r="A13" s="105" t="s">
        <v>227</v>
      </c>
      <c r="B13" s="19" t="s">
        <v>228</v>
      </c>
      <c r="C13" s="117">
        <f>'[1]Приложение 3'!F33</f>
        <v>0</v>
      </c>
      <c r="D13" s="117">
        <f>'[1]Приложение 3'!I33</f>
        <v>0</v>
      </c>
      <c r="E13" s="117">
        <f>C13-D13</f>
        <v>0</v>
      </c>
      <c r="F13" s="117">
        <v>0</v>
      </c>
      <c r="G13" s="119">
        <f>'[1]Приложение 3'!F12-'[1]Приложение 3'!I12</f>
        <v>0</v>
      </c>
      <c r="H13" s="119">
        <v>0</v>
      </c>
      <c r="I13" s="115">
        <f t="shared" si="1"/>
        <v>0</v>
      </c>
      <c r="J13" s="119">
        <f t="shared" si="0"/>
        <v>0</v>
      </c>
      <c r="L13" s="23"/>
    </row>
    <row r="14" spans="1:16" ht="60" x14ac:dyDescent="0.25">
      <c r="A14" s="105" t="s">
        <v>229</v>
      </c>
      <c r="B14" s="19" t="s">
        <v>230</v>
      </c>
      <c r="C14" s="117">
        <f>'[1]Приложение 3'!F34</f>
        <v>0</v>
      </c>
      <c r="D14" s="117">
        <f>'[1]Приложение 3'!I34</f>
        <v>0</v>
      </c>
      <c r="E14" s="117">
        <f>C14-D14</f>
        <v>0</v>
      </c>
      <c r="F14" s="117">
        <v>0</v>
      </c>
      <c r="G14" s="119">
        <f>'[1]Приложение 3'!F13-'[1]Приложение 3'!I13</f>
        <v>0</v>
      </c>
      <c r="H14" s="119">
        <v>0</v>
      </c>
      <c r="I14" s="115">
        <f t="shared" si="1"/>
        <v>0</v>
      </c>
      <c r="J14" s="119">
        <f t="shared" si="0"/>
        <v>0</v>
      </c>
      <c r="L14" s="23"/>
    </row>
    <row r="15" spans="1:16" ht="24" x14ac:dyDescent="0.25">
      <c r="A15" s="105" t="s">
        <v>231</v>
      </c>
      <c r="B15" s="67" t="s">
        <v>232</v>
      </c>
      <c r="C15" s="117">
        <f>'[1]Приложение 3'!F35</f>
        <v>0</v>
      </c>
      <c r="D15" s="117">
        <f>'[1]Приложение 3'!I35</f>
        <v>0</v>
      </c>
      <c r="E15" s="117">
        <f>C15-D15</f>
        <v>0</v>
      </c>
      <c r="F15" s="117">
        <v>0</v>
      </c>
      <c r="G15" s="119">
        <f>'[1]Приложение 3'!F14-'[1]Приложение 3'!I14</f>
        <v>0</v>
      </c>
      <c r="H15" s="119">
        <v>0</v>
      </c>
      <c r="I15" s="115">
        <f t="shared" si="1"/>
        <v>0</v>
      </c>
      <c r="J15" s="119">
        <f t="shared" si="0"/>
        <v>0</v>
      </c>
    </row>
    <row r="16" spans="1:16" ht="48" x14ac:dyDescent="0.25">
      <c r="A16" s="105" t="s">
        <v>233</v>
      </c>
      <c r="B16" s="68" t="s">
        <v>234</v>
      </c>
      <c r="C16" s="117">
        <f>'[1]Приложение 3'!F36</f>
        <v>0</v>
      </c>
      <c r="D16" s="117">
        <f>'[1]Приложение 3'!I36</f>
        <v>0</v>
      </c>
      <c r="E16" s="117">
        <v>0</v>
      </c>
      <c r="F16" s="117">
        <v>0</v>
      </c>
      <c r="G16" s="119">
        <f>'[1]Приложение 3'!F15-'[1]Приложение 3'!I15</f>
        <v>0</v>
      </c>
      <c r="H16" s="119">
        <v>0</v>
      </c>
      <c r="I16" s="115">
        <f t="shared" si="1"/>
        <v>0</v>
      </c>
      <c r="J16" s="119">
        <f t="shared" si="0"/>
        <v>0</v>
      </c>
    </row>
    <row r="17" spans="1:10" ht="36" x14ac:dyDescent="0.25">
      <c r="A17" s="105" t="s">
        <v>235</v>
      </c>
      <c r="B17" s="68" t="s">
        <v>236</v>
      </c>
      <c r="C17" s="108">
        <v>33000000</v>
      </c>
      <c r="D17" s="117">
        <v>23719432.309999991</v>
      </c>
      <c r="E17" s="117">
        <v>9280567.6900000088</v>
      </c>
      <c r="F17" s="118">
        <v>0.71877067606060574</v>
      </c>
      <c r="G17" s="119">
        <v>0</v>
      </c>
      <c r="H17" s="119">
        <v>0</v>
      </c>
      <c r="I17" s="115">
        <v>0</v>
      </c>
      <c r="J17" s="119">
        <v>9280567.6900000088</v>
      </c>
    </row>
    <row r="18" spans="1:10" ht="24" x14ac:dyDescent="0.25">
      <c r="A18" s="105" t="s">
        <v>237</v>
      </c>
      <c r="B18" s="68" t="s">
        <v>238</v>
      </c>
      <c r="C18" s="117">
        <v>0</v>
      </c>
      <c r="D18" s="117">
        <v>0</v>
      </c>
      <c r="E18" s="117">
        <v>0</v>
      </c>
      <c r="F18" s="118" t="s">
        <v>152</v>
      </c>
      <c r="G18" s="119">
        <v>0</v>
      </c>
      <c r="H18" s="117">
        <v>0</v>
      </c>
      <c r="I18" s="115">
        <v>0</v>
      </c>
      <c r="J18" s="119">
        <v>0</v>
      </c>
    </row>
    <row r="19" spans="1:10" x14ac:dyDescent="0.25">
      <c r="A19" s="105" t="s">
        <v>239</v>
      </c>
      <c r="B19" s="68" t="s">
        <v>240</v>
      </c>
      <c r="C19" s="117">
        <v>0</v>
      </c>
      <c r="D19" s="117">
        <v>0</v>
      </c>
      <c r="E19" s="117">
        <v>0</v>
      </c>
      <c r="F19" s="117">
        <v>0</v>
      </c>
      <c r="G19" s="119">
        <v>0</v>
      </c>
      <c r="H19" s="119">
        <v>0</v>
      </c>
      <c r="I19" s="115">
        <v>0</v>
      </c>
      <c r="J19" s="119">
        <v>0</v>
      </c>
    </row>
    <row r="20" spans="1:10" x14ac:dyDescent="0.25">
      <c r="A20" s="105" t="s">
        <v>241</v>
      </c>
      <c r="B20" s="68" t="s">
        <v>242</v>
      </c>
      <c r="C20" s="117">
        <v>12000000</v>
      </c>
      <c r="D20" s="117">
        <v>9100000</v>
      </c>
      <c r="E20" s="117">
        <v>2900000</v>
      </c>
      <c r="F20" s="118">
        <v>0.7583333333333333</v>
      </c>
      <c r="G20" s="119">
        <v>0</v>
      </c>
      <c r="H20" s="119">
        <v>0</v>
      </c>
      <c r="I20" s="115">
        <v>0</v>
      </c>
      <c r="J20" s="119">
        <v>2900000</v>
      </c>
    </row>
    <row r="21" spans="1:10" ht="38.25" x14ac:dyDescent="0.25">
      <c r="A21" s="105" t="s">
        <v>243</v>
      </c>
      <c r="B21" s="16" t="s">
        <v>244</v>
      </c>
      <c r="C21" s="117">
        <v>0</v>
      </c>
      <c r="D21" s="117">
        <f>'[1]Приложение 3'!I58-'[1]Приложение 3'!H58</f>
        <v>0</v>
      </c>
      <c r="E21" s="117">
        <f>C21-D21</f>
        <v>0</v>
      </c>
      <c r="F21" s="117">
        <v>0</v>
      </c>
      <c r="G21" s="117">
        <f>'[1]Приложение 3'!F34-'[1]Приложение 3'!I34+'[1]Приложение 3'!H34</f>
        <v>0</v>
      </c>
      <c r="H21" s="119">
        <v>0</v>
      </c>
      <c r="I21" s="115">
        <f t="shared" si="1"/>
        <v>0</v>
      </c>
      <c r="J21" s="119">
        <f>E21-G21-H21-I21</f>
        <v>0</v>
      </c>
    </row>
    <row r="22" spans="1:10" x14ac:dyDescent="0.25">
      <c r="E22" s="20"/>
    </row>
    <row r="23" spans="1:10" s="27" customFormat="1" ht="18" x14ac:dyDescent="0.2">
      <c r="A23" s="69"/>
      <c r="B23" s="166"/>
      <c r="C23" s="166"/>
      <c r="D23" s="166"/>
      <c r="E23" s="166"/>
      <c r="F23" s="166"/>
      <c r="G23" s="166"/>
      <c r="H23" s="166"/>
      <c r="I23" s="166"/>
      <c r="J23" s="166"/>
    </row>
    <row r="24" spans="1:10" s="27" customFormat="1" x14ac:dyDescent="0.25">
      <c r="A24" s="70"/>
      <c r="B24" s="70"/>
      <c r="C24" s="70"/>
      <c r="D24" s="70"/>
      <c r="E24" s="70"/>
      <c r="F24"/>
      <c r="G24"/>
      <c r="H24"/>
      <c r="I24" s="70"/>
      <c r="J24" s="28"/>
    </row>
    <row r="25" spans="1:10" customFormat="1" x14ac:dyDescent="0.25">
      <c r="A25" s="13"/>
      <c r="B25" s="13"/>
    </row>
    <row r="26" spans="1:10" customFormat="1" x14ac:dyDescent="0.25">
      <c r="A26" s="13"/>
      <c r="B26" s="13"/>
    </row>
    <row r="27" spans="1:10" customFormat="1" x14ac:dyDescent="0.25">
      <c r="A27" s="162"/>
      <c r="B27" s="162"/>
    </row>
    <row r="28" spans="1:10" customFormat="1" x14ac:dyDescent="0.25">
      <c r="A28" s="29"/>
      <c r="B28" s="71"/>
    </row>
    <row r="29" spans="1:10" customFormat="1" ht="18" x14ac:dyDescent="0.25">
      <c r="C29" s="72"/>
      <c r="D29" s="73"/>
      <c r="E29" s="72"/>
      <c r="F29" s="73"/>
      <c r="G29" s="74"/>
      <c r="H29" s="74"/>
    </row>
    <row r="30" spans="1:10" customFormat="1" ht="18" x14ac:dyDescent="0.25">
      <c r="C30" s="72"/>
      <c r="D30" s="73"/>
      <c r="E30" s="72"/>
      <c r="F30" s="73"/>
      <c r="G30" s="74"/>
      <c r="H30" s="74"/>
    </row>
    <row r="31" spans="1:10" customFormat="1" ht="18" x14ac:dyDescent="0.25">
      <c r="C31" s="72"/>
      <c r="D31" s="73"/>
      <c r="E31" s="72"/>
      <c r="F31" s="73"/>
      <c r="G31" s="74"/>
      <c r="H31" s="74"/>
    </row>
    <row r="32" spans="1:10" customFormat="1" ht="18" hidden="1" x14ac:dyDescent="0.25">
      <c r="C32" s="72"/>
      <c r="D32" s="73"/>
      <c r="E32" s="72"/>
      <c r="F32" s="73"/>
      <c r="G32" s="74"/>
      <c r="H32" s="74"/>
    </row>
    <row r="33" spans="1:4" customFormat="1" x14ac:dyDescent="0.25">
      <c r="A33" s="13"/>
      <c r="B33" s="13"/>
      <c r="C33" s="29"/>
      <c r="D33" s="29"/>
    </row>
    <row r="34" spans="1:4" customFormat="1" x14ac:dyDescent="0.25">
      <c r="A34" s="13"/>
      <c r="B34" s="13"/>
      <c r="C34" s="13"/>
      <c r="D34" s="13"/>
    </row>
    <row r="35" spans="1:4" customFormat="1" x14ac:dyDescent="0.25">
      <c r="A35" s="13"/>
      <c r="B35" s="13"/>
      <c r="C35" s="13"/>
      <c r="D35" s="13"/>
    </row>
    <row r="36" spans="1:4" x14ac:dyDescent="0.2">
      <c r="B36" s="29"/>
      <c r="C36" s="29"/>
      <c r="D36" s="29"/>
    </row>
  </sheetData>
  <customSheetViews>
    <customSheetView guid="{DE0F5E73-EF4C-476D-B6AE-BFEFF57E867A}" hiddenRows="1" state="hidden" topLeftCell="A7">
      <selection activeCell="G14" sqref="G14"/>
      <pageMargins left="0.7" right="0.7" top="0.75" bottom="0.75" header="0.3" footer="0.3"/>
    </customSheetView>
    <customSheetView guid="{354784A5-404C-43C6-9215-508293194394}" hiddenRows="1" state="hidden" topLeftCell="A7">
      <selection activeCell="G14" sqref="G14"/>
      <pageMargins left="0.7" right="0.7" top="0.75" bottom="0.75" header="0.3" footer="0.3"/>
    </customSheetView>
    <customSheetView guid="{87167B54-14FD-40B4-B520-8ADAF9DCA900}" hiddenRows="1" topLeftCell="A2">
      <selection activeCell="E13" sqref="E13"/>
      <pageMargins left="0.7" right="0.7" top="0.75" bottom="0.75" header="0.3" footer="0.3"/>
    </customSheetView>
    <customSheetView guid="{34FCE91F-37BB-4E1C-80D8-8DC0E1239857}" hiddenRows="1" topLeftCell="A2">
      <selection activeCell="E13" sqref="E13"/>
      <pageMargins left="0.7" right="0.7" top="0.75" bottom="0.75" header="0.3" footer="0.3"/>
    </customSheetView>
    <customSheetView guid="{B358A58E-8635-4813-99A2-4F1FD4FD075C}" hiddenRows="1" topLeftCell="A5">
      <selection activeCell="B14" sqref="B14"/>
      <pageMargins left="0.7" right="0.7" top="0.75" bottom="0.75" header="0.3" footer="0.3"/>
    </customSheetView>
    <customSheetView guid="{B1E9D3A3-6A2B-4E76-A163-C3C5D3CBC4BC}" hiddenRows="1" topLeftCell="A14">
      <selection activeCell="E13" sqref="E13"/>
      <pageMargins left="0.7" right="0.7" top="0.75" bottom="0.75" header="0.3" footer="0.3"/>
    </customSheetView>
    <customSheetView guid="{F8C4027D-D6CA-4157-8FAE-71E83CC44D4D}" hiddenRows="1" state="hidden" topLeftCell="A7">
      <selection activeCell="G14" sqref="G14"/>
      <pageMargins left="0.7" right="0.7" top="0.75" bottom="0.75" header="0.3" footer="0.3"/>
    </customSheetView>
    <customSheetView guid="{8F1248FC-EA8E-4DC7-8B97-6406CD1514A9}" hiddenRows="1" state="hidden" topLeftCell="A7">
      <selection activeCell="G14" sqref="G14"/>
      <pageMargins left="0.7" right="0.7" top="0.75" bottom="0.75" header="0.3" footer="0.3"/>
    </customSheetView>
    <customSheetView guid="{EC1DDABA-87E5-4CA0-BDFA-3176D5C21D42}" hiddenRows="1" state="hidden" topLeftCell="A7">
      <selection activeCell="G14" sqref="G14"/>
      <pageMargins left="0.7" right="0.7" top="0.75" bottom="0.75" header="0.3" footer="0.3"/>
    </customSheetView>
  </customSheetViews>
  <mergeCells count="7">
    <mergeCell ref="A27:B27"/>
    <mergeCell ref="A2:J2"/>
    <mergeCell ref="A3:J3"/>
    <mergeCell ref="A4:J4"/>
    <mergeCell ref="A5:J5"/>
    <mergeCell ref="A9:B9"/>
    <mergeCell ref="B23:J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8"/>
  <sheetViews>
    <sheetView topLeftCell="A25" workbookViewId="0">
      <selection activeCell="F18" sqref="F18"/>
    </sheetView>
  </sheetViews>
  <sheetFormatPr defaultRowHeight="12.75" customHeight="1" outlineLevelRow="4" x14ac:dyDescent="0.25"/>
  <cols>
    <col min="1" max="1" width="26.140625" customWidth="1"/>
    <col min="2" max="3" width="10.28515625" customWidth="1"/>
    <col min="4" max="6" width="15.42578125" customWidth="1"/>
    <col min="8" max="8" width="13.140625" customWidth="1"/>
    <col min="9" max="10" width="12.42578125" bestFit="1" customWidth="1"/>
    <col min="11" max="11" width="10.7109375" bestFit="1" customWidth="1"/>
  </cols>
  <sheetData>
    <row r="1" spans="1:11" ht="15" x14ac:dyDescent="0.25">
      <c r="B1" s="167" t="s">
        <v>261</v>
      </c>
      <c r="C1" s="167"/>
      <c r="D1" s="167"/>
      <c r="E1" s="167"/>
      <c r="F1" s="167"/>
      <c r="G1" s="167"/>
      <c r="H1" s="30"/>
      <c r="I1" s="30"/>
      <c r="J1" s="30"/>
      <c r="K1" s="30"/>
    </row>
    <row r="2" spans="1:11" ht="15" x14ac:dyDescent="0.25">
      <c r="B2" s="31" t="s">
        <v>262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5" x14ac:dyDescent="0.25">
      <c r="B3" s="52"/>
      <c r="C3" s="53"/>
      <c r="D3" s="53"/>
      <c r="E3" s="53"/>
      <c r="F3" s="53"/>
      <c r="G3" s="53"/>
      <c r="H3" s="53"/>
      <c r="I3" s="53"/>
      <c r="J3" s="53"/>
      <c r="K3" s="53"/>
    </row>
    <row r="4" spans="1:11" ht="15" x14ac:dyDescent="0.25">
      <c r="B4" s="52" t="s">
        <v>280</v>
      </c>
      <c r="C4" s="53"/>
      <c r="D4" s="53"/>
      <c r="E4" s="53"/>
      <c r="F4" s="54"/>
      <c r="G4" s="53"/>
      <c r="H4" s="54"/>
      <c r="I4" s="54"/>
      <c r="J4" s="53"/>
      <c r="K4" s="53"/>
    </row>
    <row r="5" spans="1:11" ht="15" x14ac:dyDescent="0.25">
      <c r="B5" s="30" t="s">
        <v>281</v>
      </c>
      <c r="C5" s="30"/>
      <c r="D5" s="30"/>
      <c r="E5" s="30"/>
      <c r="F5" s="30"/>
      <c r="G5" s="30"/>
      <c r="H5" s="30"/>
      <c r="I5" s="30"/>
      <c r="J5" s="30"/>
      <c r="K5" s="30"/>
    </row>
    <row r="6" spans="1:11" ht="15" x14ac:dyDescent="0.25">
      <c r="B6" s="168"/>
      <c r="C6" s="169"/>
      <c r="D6" s="169"/>
      <c r="E6" s="169"/>
      <c r="F6" s="169"/>
      <c r="G6" s="169"/>
      <c r="H6" s="169"/>
      <c r="I6" s="169"/>
      <c r="J6" s="32"/>
      <c r="K6" s="32"/>
    </row>
    <row r="7" spans="1:11" ht="15" x14ac:dyDescent="0.25">
      <c r="B7" s="168" t="s">
        <v>263</v>
      </c>
      <c r="C7" s="169"/>
      <c r="D7" s="169"/>
      <c r="E7" s="169"/>
      <c r="F7" s="169"/>
      <c r="G7" s="169"/>
      <c r="H7" s="169"/>
    </row>
    <row r="8" spans="1:11" ht="15" x14ac:dyDescent="0.25">
      <c r="B8" s="168" t="s">
        <v>264</v>
      </c>
      <c r="C8" s="169"/>
      <c r="D8" s="169"/>
      <c r="E8" s="169"/>
      <c r="F8" s="169"/>
      <c r="G8" s="169"/>
      <c r="H8" s="169"/>
    </row>
    <row r="9" spans="1:11" ht="15" x14ac:dyDescent="0.25">
      <c r="B9" s="168"/>
      <c r="C9" s="169"/>
      <c r="D9" s="169"/>
      <c r="E9" s="169"/>
      <c r="F9" s="169"/>
      <c r="G9" s="169"/>
      <c r="H9" s="169"/>
    </row>
    <row r="10" spans="1:11" ht="15" x14ac:dyDescent="0.25">
      <c r="B10" s="33" t="s">
        <v>270</v>
      </c>
      <c r="C10" s="33"/>
      <c r="D10" s="33"/>
      <c r="E10" s="33"/>
      <c r="F10" s="33"/>
      <c r="G10" s="33"/>
      <c r="H10" s="33"/>
      <c r="I10" s="33"/>
      <c r="J10" s="30"/>
      <c r="K10" s="30"/>
    </row>
    <row r="11" spans="1:11" ht="21" x14ac:dyDescent="0.25">
      <c r="B11" s="34" t="s">
        <v>265</v>
      </c>
      <c r="C11" s="34" t="s">
        <v>266</v>
      </c>
      <c r="D11" s="34" t="s">
        <v>282</v>
      </c>
      <c r="E11" s="34" t="s">
        <v>267</v>
      </c>
      <c r="F11" s="34" t="s">
        <v>283</v>
      </c>
      <c r="H11" s="109"/>
      <c r="I11" s="110"/>
      <c r="J11" s="110"/>
      <c r="K11" s="110"/>
    </row>
    <row r="12" spans="1:11" ht="15" x14ac:dyDescent="0.25">
      <c r="B12" s="35" t="s">
        <v>268</v>
      </c>
      <c r="C12" s="36"/>
      <c r="D12" s="40">
        <v>37395500.799999997</v>
      </c>
      <c r="E12" s="40">
        <v>4887571</v>
      </c>
      <c r="F12" s="40">
        <v>8695148.8000000007</v>
      </c>
      <c r="H12" s="109"/>
      <c r="I12" s="110"/>
      <c r="J12" s="110"/>
      <c r="K12" s="110"/>
    </row>
    <row r="13" spans="1:11" ht="15" x14ac:dyDescent="0.25">
      <c r="A13" t="str">
        <f>CONCATENATE(B13,C13)</f>
        <v>0100</v>
      </c>
      <c r="B13" s="37" t="s">
        <v>6</v>
      </c>
      <c r="C13" s="38"/>
      <c r="D13" s="41">
        <v>3905346.3</v>
      </c>
      <c r="E13" s="41">
        <v>581944.19999999995</v>
      </c>
      <c r="F13" s="41">
        <v>973778.2</v>
      </c>
      <c r="H13" s="109"/>
      <c r="I13" s="110"/>
      <c r="J13" s="110"/>
      <c r="K13" s="110"/>
    </row>
    <row r="14" spans="1:11" ht="15" outlineLevel="1" x14ac:dyDescent="0.25">
      <c r="A14" t="str">
        <f t="shared" ref="A14:A77" si="0">CONCATENATE(B14,C14)</f>
        <v>0102</v>
      </c>
      <c r="B14" s="37" t="s">
        <v>7</v>
      </c>
      <c r="C14" s="38"/>
      <c r="D14" s="41">
        <v>13974.5</v>
      </c>
      <c r="E14" s="41">
        <v>4861.1000000000004</v>
      </c>
      <c r="F14" s="41">
        <v>6486.4</v>
      </c>
      <c r="H14" s="109"/>
      <c r="I14" s="110"/>
      <c r="J14" s="110"/>
      <c r="K14" s="110"/>
    </row>
    <row r="15" spans="1:11" ht="15" outlineLevel="2" x14ac:dyDescent="0.25">
      <c r="A15" t="str">
        <f t="shared" si="0"/>
        <v>0102100</v>
      </c>
      <c r="B15" s="37" t="s">
        <v>7</v>
      </c>
      <c r="C15" s="38" t="s">
        <v>8</v>
      </c>
      <c r="D15" s="41">
        <v>13974.5</v>
      </c>
      <c r="E15" s="41">
        <v>4861.1000000000004</v>
      </c>
      <c r="F15" s="41">
        <v>6486.4</v>
      </c>
      <c r="H15" s="109"/>
      <c r="I15" s="110"/>
      <c r="J15" s="110"/>
      <c r="K15" s="110"/>
    </row>
    <row r="16" spans="1:11" ht="15" outlineLevel="3" x14ac:dyDescent="0.25">
      <c r="A16" t="str">
        <f t="shared" si="0"/>
        <v>0102120</v>
      </c>
      <c r="B16" s="37" t="s">
        <v>7</v>
      </c>
      <c r="C16" s="38" t="s">
        <v>9</v>
      </c>
      <c r="D16" s="41">
        <v>13974.5</v>
      </c>
      <c r="E16" s="41">
        <v>4861.1000000000004</v>
      </c>
      <c r="F16" s="41">
        <v>6486.4</v>
      </c>
      <c r="H16" s="109"/>
      <c r="I16" s="110"/>
      <c r="J16" s="110"/>
      <c r="K16" s="110"/>
    </row>
    <row r="17" spans="1:11" ht="15" outlineLevel="4" x14ac:dyDescent="0.25">
      <c r="A17" t="str">
        <f t="shared" si="0"/>
        <v>0102121</v>
      </c>
      <c r="B17" s="39" t="s">
        <v>7</v>
      </c>
      <c r="C17" s="39" t="s">
        <v>10</v>
      </c>
      <c r="D17" s="42">
        <v>11767.6</v>
      </c>
      <c r="E17" s="42">
        <v>4363.7</v>
      </c>
      <c r="F17" s="42">
        <v>5445.6</v>
      </c>
      <c r="H17" s="109"/>
      <c r="I17" s="110"/>
      <c r="J17" s="110"/>
      <c r="K17" s="110"/>
    </row>
    <row r="18" spans="1:11" ht="15" outlineLevel="4" x14ac:dyDescent="0.25">
      <c r="A18" t="str">
        <f t="shared" si="0"/>
        <v>0102122</v>
      </c>
      <c r="B18" s="39" t="s">
        <v>7</v>
      </c>
      <c r="C18" s="39" t="s">
        <v>11</v>
      </c>
      <c r="D18" s="42">
        <v>120.8</v>
      </c>
      <c r="E18" s="42">
        <v>0</v>
      </c>
      <c r="F18" s="42">
        <v>120.8</v>
      </c>
      <c r="H18" s="109"/>
      <c r="I18" s="110"/>
      <c r="J18" s="110"/>
      <c r="K18" s="110"/>
    </row>
    <row r="19" spans="1:11" ht="15" outlineLevel="4" x14ac:dyDescent="0.25">
      <c r="A19" t="str">
        <f t="shared" si="0"/>
        <v>0102129</v>
      </c>
      <c r="B19" s="39" t="s">
        <v>7</v>
      </c>
      <c r="C19" s="39" t="s">
        <v>154</v>
      </c>
      <c r="D19" s="42">
        <v>2086.1</v>
      </c>
      <c r="E19" s="42">
        <v>497.3</v>
      </c>
      <c r="F19" s="42">
        <v>920</v>
      </c>
      <c r="H19" s="109"/>
      <c r="I19" s="110"/>
      <c r="J19" s="110"/>
      <c r="K19" s="110"/>
    </row>
    <row r="20" spans="1:11" ht="15" outlineLevel="1" x14ac:dyDescent="0.25">
      <c r="A20" t="str">
        <f t="shared" si="0"/>
        <v>0103</v>
      </c>
      <c r="B20" s="37" t="s">
        <v>12</v>
      </c>
      <c r="C20" s="38"/>
      <c r="D20" s="41">
        <v>163510.6</v>
      </c>
      <c r="E20" s="41">
        <v>25129</v>
      </c>
      <c r="F20" s="41">
        <v>42256.5</v>
      </c>
      <c r="H20" s="109"/>
      <c r="I20" s="110"/>
      <c r="J20" s="110"/>
      <c r="K20" s="110"/>
    </row>
    <row r="21" spans="1:11" ht="15" outlineLevel="2" x14ac:dyDescent="0.25">
      <c r="A21" t="str">
        <f t="shared" si="0"/>
        <v>0103100</v>
      </c>
      <c r="B21" s="37" t="s">
        <v>12</v>
      </c>
      <c r="C21" s="38" t="s">
        <v>8</v>
      </c>
      <c r="D21" s="41">
        <v>148083.79999999999</v>
      </c>
      <c r="E21" s="41">
        <v>23510.7</v>
      </c>
      <c r="F21" s="41">
        <v>37813.9</v>
      </c>
      <c r="H21" s="109"/>
      <c r="I21" s="110"/>
      <c r="J21" s="110"/>
      <c r="K21" s="110"/>
    </row>
    <row r="22" spans="1:11" ht="15" outlineLevel="3" x14ac:dyDescent="0.25">
      <c r="A22" t="str">
        <f t="shared" si="0"/>
        <v>0103120</v>
      </c>
      <c r="B22" s="37" t="s">
        <v>12</v>
      </c>
      <c r="C22" s="38" t="s">
        <v>9</v>
      </c>
      <c r="D22" s="41">
        <v>148083.79999999999</v>
      </c>
      <c r="E22" s="41">
        <v>23510.7</v>
      </c>
      <c r="F22" s="41">
        <v>37813.9</v>
      </c>
      <c r="H22" s="109"/>
      <c r="I22" s="110"/>
      <c r="J22" s="110"/>
      <c r="K22" s="110"/>
    </row>
    <row r="23" spans="1:11" ht="15" outlineLevel="4" x14ac:dyDescent="0.25">
      <c r="A23" t="str">
        <f t="shared" si="0"/>
        <v>0103121</v>
      </c>
      <c r="B23" s="39" t="s">
        <v>12</v>
      </c>
      <c r="C23" s="39" t="s">
        <v>10</v>
      </c>
      <c r="D23" s="42">
        <v>116290.6</v>
      </c>
      <c r="E23" s="42">
        <v>18314.900000000001</v>
      </c>
      <c r="F23" s="42">
        <v>27826.400000000001</v>
      </c>
      <c r="H23" s="109"/>
      <c r="I23" s="110"/>
      <c r="J23" s="110"/>
      <c r="K23" s="110"/>
    </row>
    <row r="24" spans="1:11" ht="15" outlineLevel="4" x14ac:dyDescent="0.25">
      <c r="A24" t="str">
        <f t="shared" si="0"/>
        <v>0103122</v>
      </c>
      <c r="B24" s="39" t="s">
        <v>12</v>
      </c>
      <c r="C24" s="39" t="s">
        <v>11</v>
      </c>
      <c r="D24" s="42">
        <v>4952.1000000000004</v>
      </c>
      <c r="E24" s="42">
        <v>362.6</v>
      </c>
      <c r="F24" s="42">
        <v>1521.9</v>
      </c>
      <c r="H24" s="109"/>
      <c r="I24" s="110"/>
      <c r="J24" s="110"/>
      <c r="K24" s="110"/>
    </row>
    <row r="25" spans="1:11" ht="15" outlineLevel="4" x14ac:dyDescent="0.25">
      <c r="A25" t="str">
        <f t="shared" si="0"/>
        <v>0103123</v>
      </c>
      <c r="B25" s="39" t="s">
        <v>12</v>
      </c>
      <c r="C25" s="39" t="s">
        <v>169</v>
      </c>
      <c r="D25" s="42">
        <v>214</v>
      </c>
      <c r="E25" s="42">
        <v>0</v>
      </c>
      <c r="F25" s="42">
        <v>60</v>
      </c>
      <c r="H25" s="109"/>
      <c r="I25" s="110"/>
      <c r="J25" s="110"/>
      <c r="K25" s="110"/>
    </row>
    <row r="26" spans="1:11" ht="15" outlineLevel="4" x14ac:dyDescent="0.25">
      <c r="A26" t="str">
        <f t="shared" si="0"/>
        <v>0103129</v>
      </c>
      <c r="B26" s="39" t="s">
        <v>12</v>
      </c>
      <c r="C26" s="39" t="s">
        <v>154</v>
      </c>
      <c r="D26" s="42">
        <v>26627.1</v>
      </c>
      <c r="E26" s="42">
        <v>4833.2</v>
      </c>
      <c r="F26" s="42">
        <v>8405.6</v>
      </c>
      <c r="H26" s="109"/>
      <c r="I26" s="110"/>
      <c r="J26" s="110"/>
      <c r="K26" s="110"/>
    </row>
    <row r="27" spans="1:11" ht="15" outlineLevel="2" x14ac:dyDescent="0.25">
      <c r="A27" t="str">
        <f t="shared" si="0"/>
        <v>0103200</v>
      </c>
      <c r="B27" s="37" t="s">
        <v>12</v>
      </c>
      <c r="C27" s="38" t="s">
        <v>13</v>
      </c>
      <c r="D27" s="41">
        <v>15337.4</v>
      </c>
      <c r="E27" s="41">
        <v>1618.3</v>
      </c>
      <c r="F27" s="41">
        <v>4353.2</v>
      </c>
      <c r="H27" s="109"/>
      <c r="I27" s="110"/>
      <c r="J27" s="110"/>
      <c r="K27" s="110"/>
    </row>
    <row r="28" spans="1:11" ht="15" outlineLevel="3" x14ac:dyDescent="0.25">
      <c r="A28" t="str">
        <f t="shared" si="0"/>
        <v>0103240</v>
      </c>
      <c r="B28" s="37" t="s">
        <v>12</v>
      </c>
      <c r="C28" s="38" t="s">
        <v>14</v>
      </c>
      <c r="D28" s="41">
        <v>15337.4</v>
      </c>
      <c r="E28" s="41">
        <v>1618.3</v>
      </c>
      <c r="F28" s="41">
        <v>4353.2</v>
      </c>
      <c r="H28" s="109"/>
      <c r="I28" s="110"/>
      <c r="J28" s="110"/>
      <c r="K28" s="110"/>
    </row>
    <row r="29" spans="1:11" ht="15" outlineLevel="4" x14ac:dyDescent="0.25">
      <c r="A29" t="str">
        <f t="shared" si="0"/>
        <v>0103244</v>
      </c>
      <c r="B29" s="39" t="s">
        <v>12</v>
      </c>
      <c r="C29" s="39" t="s">
        <v>15</v>
      </c>
      <c r="D29" s="42">
        <v>15337.4</v>
      </c>
      <c r="E29" s="42">
        <v>1618.3</v>
      </c>
      <c r="F29" s="42">
        <v>4353.2</v>
      </c>
      <c r="H29" s="109"/>
      <c r="I29" s="110"/>
      <c r="J29" s="110"/>
      <c r="K29" s="110"/>
    </row>
    <row r="30" spans="1:11" ht="15" outlineLevel="2" x14ac:dyDescent="0.25">
      <c r="A30" t="str">
        <f t="shared" si="0"/>
        <v>0103300</v>
      </c>
      <c r="B30" s="37" t="s">
        <v>12</v>
      </c>
      <c r="C30" s="38" t="s">
        <v>46</v>
      </c>
      <c r="D30" s="41">
        <v>89.4</v>
      </c>
      <c r="E30" s="41">
        <v>0</v>
      </c>
      <c r="F30" s="41">
        <v>89.4</v>
      </c>
      <c r="H30" s="109"/>
      <c r="I30" s="110"/>
      <c r="J30" s="110"/>
      <c r="K30" s="110"/>
    </row>
    <row r="31" spans="1:11" ht="15" outlineLevel="3" x14ac:dyDescent="0.25">
      <c r="A31" t="str">
        <f t="shared" si="0"/>
        <v>0103320</v>
      </c>
      <c r="B31" s="37" t="s">
        <v>12</v>
      </c>
      <c r="C31" s="38" t="s">
        <v>54</v>
      </c>
      <c r="D31" s="41">
        <v>89.4</v>
      </c>
      <c r="E31" s="41">
        <v>0</v>
      </c>
      <c r="F31" s="41">
        <v>89.4</v>
      </c>
      <c r="H31" s="109"/>
      <c r="I31" s="110"/>
      <c r="J31" s="110"/>
      <c r="K31" s="110"/>
    </row>
    <row r="32" spans="1:11" ht="15" outlineLevel="4" x14ac:dyDescent="0.25">
      <c r="A32" t="str">
        <f t="shared" si="0"/>
        <v>0103321</v>
      </c>
      <c r="B32" s="39" t="s">
        <v>12</v>
      </c>
      <c r="C32" s="39" t="s">
        <v>55</v>
      </c>
      <c r="D32" s="42">
        <v>89.4</v>
      </c>
      <c r="E32" s="42">
        <v>0</v>
      </c>
      <c r="F32" s="42">
        <v>89.4</v>
      </c>
      <c r="H32" s="109"/>
      <c r="I32" s="110"/>
      <c r="J32" s="110"/>
      <c r="K32" s="110"/>
    </row>
    <row r="33" spans="1:11" ht="15" outlineLevel="1" x14ac:dyDescent="0.25">
      <c r="A33" t="str">
        <f t="shared" si="0"/>
        <v>0104</v>
      </c>
      <c r="B33" s="37" t="s">
        <v>16</v>
      </c>
      <c r="C33" s="38"/>
      <c r="D33" s="41">
        <v>1198694.3999999999</v>
      </c>
      <c r="E33" s="41">
        <v>199644.79999999999</v>
      </c>
      <c r="F33" s="41">
        <v>381756.2</v>
      </c>
      <c r="H33" s="109"/>
      <c r="I33" s="110"/>
      <c r="J33" s="110"/>
      <c r="K33" s="110"/>
    </row>
    <row r="34" spans="1:11" ht="15" outlineLevel="2" x14ac:dyDescent="0.25">
      <c r="A34" t="str">
        <f t="shared" si="0"/>
        <v>0104100</v>
      </c>
      <c r="B34" s="37" t="s">
        <v>16</v>
      </c>
      <c r="C34" s="38" t="s">
        <v>8</v>
      </c>
      <c r="D34" s="41">
        <v>1039524.1</v>
      </c>
      <c r="E34" s="41">
        <v>179216</v>
      </c>
      <c r="F34" s="41">
        <v>319808.7</v>
      </c>
      <c r="H34" s="109"/>
      <c r="I34" s="110"/>
      <c r="J34" s="110"/>
      <c r="K34" s="110"/>
    </row>
    <row r="35" spans="1:11" ht="15" outlineLevel="3" x14ac:dyDescent="0.25">
      <c r="A35" t="str">
        <f t="shared" si="0"/>
        <v>0104120</v>
      </c>
      <c r="B35" s="37" t="s">
        <v>16</v>
      </c>
      <c r="C35" s="38" t="s">
        <v>9</v>
      </c>
      <c r="D35" s="41">
        <v>1039524.1</v>
      </c>
      <c r="E35" s="41">
        <v>179216</v>
      </c>
      <c r="F35" s="41">
        <v>319808.7</v>
      </c>
      <c r="H35" s="109"/>
      <c r="I35" s="110"/>
      <c r="J35" s="110"/>
      <c r="K35" s="110"/>
    </row>
    <row r="36" spans="1:11" ht="15" outlineLevel="4" x14ac:dyDescent="0.25">
      <c r="A36" t="str">
        <f t="shared" si="0"/>
        <v>0104121</v>
      </c>
      <c r="B36" s="39" t="s">
        <v>16</v>
      </c>
      <c r="C36" s="39" t="s">
        <v>10</v>
      </c>
      <c r="D36" s="42">
        <v>804864.3</v>
      </c>
      <c r="E36" s="42">
        <v>140091</v>
      </c>
      <c r="F36" s="42">
        <v>245266.9</v>
      </c>
      <c r="H36" s="109"/>
      <c r="I36" s="110"/>
      <c r="J36" s="110"/>
      <c r="K36" s="110"/>
    </row>
    <row r="37" spans="1:11" ht="15" outlineLevel="4" x14ac:dyDescent="0.25">
      <c r="A37" t="str">
        <f t="shared" si="0"/>
        <v>0104122</v>
      </c>
      <c r="B37" s="39" t="s">
        <v>16</v>
      </c>
      <c r="C37" s="39" t="s">
        <v>11</v>
      </c>
      <c r="D37" s="42">
        <v>27699.1</v>
      </c>
      <c r="E37" s="42">
        <v>2897.4</v>
      </c>
      <c r="F37" s="42">
        <v>14267.7</v>
      </c>
      <c r="H37" s="109"/>
      <c r="I37" s="110"/>
      <c r="J37" s="110"/>
      <c r="K37" s="110"/>
    </row>
    <row r="38" spans="1:11" ht="15" outlineLevel="4" x14ac:dyDescent="0.25">
      <c r="A38" t="str">
        <f t="shared" si="0"/>
        <v>0104129</v>
      </c>
      <c r="B38" s="39" t="s">
        <v>16</v>
      </c>
      <c r="C38" s="39" t="s">
        <v>154</v>
      </c>
      <c r="D38" s="42">
        <v>206960.7</v>
      </c>
      <c r="E38" s="42">
        <v>36227.5</v>
      </c>
      <c r="F38" s="42">
        <v>60274.1</v>
      </c>
      <c r="H38" s="109"/>
      <c r="I38" s="110"/>
      <c r="J38" s="110"/>
      <c r="K38" s="110"/>
    </row>
    <row r="39" spans="1:11" ht="15" outlineLevel="2" x14ac:dyDescent="0.25">
      <c r="A39" t="str">
        <f t="shared" si="0"/>
        <v>0104200</v>
      </c>
      <c r="B39" s="37" t="s">
        <v>16</v>
      </c>
      <c r="C39" s="38" t="s">
        <v>13</v>
      </c>
      <c r="D39" s="41">
        <v>153304.5</v>
      </c>
      <c r="E39" s="41">
        <v>18580.8</v>
      </c>
      <c r="F39" s="41">
        <v>58850.3</v>
      </c>
      <c r="H39" s="109"/>
      <c r="I39" s="110"/>
      <c r="J39" s="110"/>
      <c r="K39" s="110"/>
    </row>
    <row r="40" spans="1:11" ht="15" outlineLevel="3" x14ac:dyDescent="0.25">
      <c r="A40" t="str">
        <f t="shared" si="0"/>
        <v>0104240</v>
      </c>
      <c r="B40" s="37" t="s">
        <v>16</v>
      </c>
      <c r="C40" s="38" t="s">
        <v>14</v>
      </c>
      <c r="D40" s="41">
        <v>153304.5</v>
      </c>
      <c r="E40" s="41">
        <v>18580.8</v>
      </c>
      <c r="F40" s="41">
        <v>58850.3</v>
      </c>
      <c r="H40" s="109"/>
      <c r="I40" s="110"/>
      <c r="J40" s="110"/>
      <c r="K40" s="110"/>
    </row>
    <row r="41" spans="1:11" ht="15" outlineLevel="4" x14ac:dyDescent="0.25">
      <c r="A41" t="str">
        <f t="shared" si="0"/>
        <v>0104243</v>
      </c>
      <c r="B41" s="39" t="s">
        <v>16</v>
      </c>
      <c r="C41" s="39" t="s">
        <v>17</v>
      </c>
      <c r="D41" s="42">
        <v>13561.9</v>
      </c>
      <c r="E41" s="42">
        <v>0</v>
      </c>
      <c r="F41" s="42">
        <v>1402.9</v>
      </c>
      <c r="H41" s="109"/>
      <c r="I41" s="110"/>
      <c r="J41" s="110"/>
      <c r="K41" s="110"/>
    </row>
    <row r="42" spans="1:11" ht="15" outlineLevel="4" x14ac:dyDescent="0.25">
      <c r="A42" t="str">
        <f t="shared" si="0"/>
        <v>0104244</v>
      </c>
      <c r="B42" s="39" t="s">
        <v>16</v>
      </c>
      <c r="C42" s="39" t="s">
        <v>15</v>
      </c>
      <c r="D42" s="42">
        <v>129822.2</v>
      </c>
      <c r="E42" s="42">
        <v>16601.599999999999</v>
      </c>
      <c r="F42" s="42">
        <v>54906.1</v>
      </c>
      <c r="H42" s="109"/>
      <c r="I42" s="110"/>
      <c r="J42" s="110"/>
      <c r="K42" s="110"/>
    </row>
    <row r="43" spans="1:11" ht="15" outlineLevel="4" x14ac:dyDescent="0.25">
      <c r="A43" t="str">
        <f t="shared" si="0"/>
        <v>0104247</v>
      </c>
      <c r="B43" s="39" t="s">
        <v>16</v>
      </c>
      <c r="C43" s="39" t="s">
        <v>190</v>
      </c>
      <c r="D43" s="42">
        <v>9920.4</v>
      </c>
      <c r="E43" s="42">
        <v>1979.2</v>
      </c>
      <c r="F43" s="42">
        <v>2541.3000000000002</v>
      </c>
      <c r="H43" s="109"/>
      <c r="I43" s="110"/>
      <c r="J43" s="110"/>
      <c r="K43" s="110"/>
    </row>
    <row r="44" spans="1:11" ht="15" outlineLevel="2" x14ac:dyDescent="0.25">
      <c r="A44" t="str">
        <f t="shared" si="0"/>
        <v>0104300</v>
      </c>
      <c r="B44" s="37" t="s">
        <v>16</v>
      </c>
      <c r="C44" s="38" t="s">
        <v>46</v>
      </c>
      <c r="D44" s="41">
        <v>2396.6999999999998</v>
      </c>
      <c r="E44" s="41">
        <v>163.9</v>
      </c>
      <c r="F44" s="41">
        <v>963</v>
      </c>
      <c r="H44" s="109"/>
      <c r="I44" s="110"/>
      <c r="J44" s="110"/>
      <c r="K44" s="110"/>
    </row>
    <row r="45" spans="1:11" ht="15" outlineLevel="3" x14ac:dyDescent="0.25">
      <c r="A45" t="str">
        <f t="shared" si="0"/>
        <v>0104320</v>
      </c>
      <c r="B45" s="37" t="s">
        <v>16</v>
      </c>
      <c r="C45" s="38" t="s">
        <v>54</v>
      </c>
      <c r="D45" s="41">
        <v>1186.7</v>
      </c>
      <c r="E45" s="41">
        <v>153.9</v>
      </c>
      <c r="F45" s="41">
        <v>583</v>
      </c>
      <c r="H45" s="109"/>
      <c r="I45" s="110"/>
      <c r="J45" s="110"/>
      <c r="K45" s="110"/>
    </row>
    <row r="46" spans="1:11" ht="15" outlineLevel="4" x14ac:dyDescent="0.25">
      <c r="A46" t="str">
        <f t="shared" si="0"/>
        <v>0104321</v>
      </c>
      <c r="B46" s="39" t="s">
        <v>16</v>
      </c>
      <c r="C46" s="39" t="s">
        <v>55</v>
      </c>
      <c r="D46" s="42">
        <v>1186.7</v>
      </c>
      <c r="E46" s="42">
        <v>153.9</v>
      </c>
      <c r="F46" s="42">
        <v>583</v>
      </c>
      <c r="H46" s="109"/>
      <c r="I46" s="110"/>
      <c r="J46" s="110"/>
      <c r="K46" s="110"/>
    </row>
    <row r="47" spans="1:11" ht="15" outlineLevel="3" x14ac:dyDescent="0.25">
      <c r="A47" t="str">
        <f t="shared" si="0"/>
        <v>0104350</v>
      </c>
      <c r="B47" s="37" t="s">
        <v>16</v>
      </c>
      <c r="C47" s="38" t="s">
        <v>170</v>
      </c>
      <c r="D47" s="41">
        <v>1210</v>
      </c>
      <c r="E47" s="41">
        <v>10</v>
      </c>
      <c r="F47" s="41">
        <v>380</v>
      </c>
      <c r="H47" s="109"/>
      <c r="I47" s="110"/>
      <c r="J47" s="110"/>
      <c r="K47" s="110"/>
    </row>
    <row r="48" spans="1:11" ht="15" outlineLevel="4" x14ac:dyDescent="0.25">
      <c r="A48" t="str">
        <f t="shared" si="0"/>
        <v>0104350</v>
      </c>
      <c r="B48" s="39" t="s">
        <v>16</v>
      </c>
      <c r="C48" s="39" t="s">
        <v>170</v>
      </c>
      <c r="D48" s="42">
        <v>1210</v>
      </c>
      <c r="E48" s="42">
        <v>10</v>
      </c>
      <c r="F48" s="42">
        <v>380</v>
      </c>
      <c r="H48" s="109"/>
      <c r="I48" s="110"/>
      <c r="J48" s="110"/>
      <c r="K48" s="110"/>
    </row>
    <row r="49" spans="1:11" ht="15" outlineLevel="2" x14ac:dyDescent="0.25">
      <c r="A49" t="str">
        <f t="shared" si="0"/>
        <v>0104800</v>
      </c>
      <c r="B49" s="37" t="s">
        <v>16</v>
      </c>
      <c r="C49" s="38" t="s">
        <v>20</v>
      </c>
      <c r="D49" s="41">
        <v>3469.1</v>
      </c>
      <c r="E49" s="41">
        <v>1684.1</v>
      </c>
      <c r="F49" s="41">
        <v>2134.1999999999998</v>
      </c>
      <c r="H49" s="109"/>
      <c r="I49" s="110"/>
      <c r="J49" s="110"/>
      <c r="K49" s="110"/>
    </row>
    <row r="50" spans="1:11" ht="15" outlineLevel="3" x14ac:dyDescent="0.25">
      <c r="A50" t="str">
        <f t="shared" si="0"/>
        <v>0104850</v>
      </c>
      <c r="B50" s="37" t="s">
        <v>16</v>
      </c>
      <c r="C50" s="38" t="s">
        <v>164</v>
      </c>
      <c r="D50" s="41">
        <v>3469.1</v>
      </c>
      <c r="E50" s="41">
        <v>1684.1</v>
      </c>
      <c r="F50" s="41">
        <v>2134.1999999999998</v>
      </c>
      <c r="H50" s="109"/>
      <c r="I50" s="110"/>
      <c r="J50" s="110"/>
      <c r="K50" s="110"/>
    </row>
    <row r="51" spans="1:11" ht="15" outlineLevel="4" x14ac:dyDescent="0.25">
      <c r="A51" t="str">
        <f t="shared" si="0"/>
        <v>0104853</v>
      </c>
      <c r="B51" s="39" t="s">
        <v>16</v>
      </c>
      <c r="C51" s="39" t="s">
        <v>165</v>
      </c>
      <c r="D51" s="42">
        <v>3469.1</v>
      </c>
      <c r="E51" s="42">
        <v>1684.1</v>
      </c>
      <c r="F51" s="42">
        <v>2134.1999999999998</v>
      </c>
      <c r="H51" s="109"/>
      <c r="I51" s="110"/>
      <c r="J51" s="110"/>
      <c r="K51" s="110"/>
    </row>
    <row r="52" spans="1:11" ht="15" outlineLevel="1" x14ac:dyDescent="0.25">
      <c r="A52" t="str">
        <f t="shared" si="0"/>
        <v>0105</v>
      </c>
      <c r="B52" s="37" t="s">
        <v>284</v>
      </c>
      <c r="C52" s="38"/>
      <c r="D52" s="41">
        <v>50.4</v>
      </c>
      <c r="E52" s="41">
        <v>0</v>
      </c>
      <c r="F52" s="41">
        <v>0</v>
      </c>
      <c r="H52" s="109"/>
      <c r="I52" s="110"/>
      <c r="J52" s="110"/>
      <c r="K52" s="110"/>
    </row>
    <row r="53" spans="1:11" ht="15" outlineLevel="2" x14ac:dyDescent="0.25">
      <c r="A53" t="str">
        <f t="shared" si="0"/>
        <v>0105200</v>
      </c>
      <c r="B53" s="37" t="s">
        <v>284</v>
      </c>
      <c r="C53" s="38" t="s">
        <v>13</v>
      </c>
      <c r="D53" s="41">
        <v>50.4</v>
      </c>
      <c r="E53" s="41">
        <v>0</v>
      </c>
      <c r="F53" s="41">
        <v>0</v>
      </c>
      <c r="H53" s="109"/>
      <c r="I53" s="110"/>
      <c r="J53" s="110"/>
      <c r="K53" s="110"/>
    </row>
    <row r="54" spans="1:11" ht="15" outlineLevel="3" x14ac:dyDescent="0.25">
      <c r="A54" t="str">
        <f t="shared" si="0"/>
        <v>0105240</v>
      </c>
      <c r="B54" s="37" t="s">
        <v>284</v>
      </c>
      <c r="C54" s="38" t="s">
        <v>14</v>
      </c>
      <c r="D54" s="41">
        <v>50.4</v>
      </c>
      <c r="E54" s="41">
        <v>0</v>
      </c>
      <c r="F54" s="41">
        <v>0</v>
      </c>
      <c r="H54" s="109"/>
      <c r="I54" s="110"/>
      <c r="J54" s="110"/>
      <c r="K54" s="110"/>
    </row>
    <row r="55" spans="1:11" ht="15" outlineLevel="4" x14ac:dyDescent="0.25">
      <c r="A55" t="str">
        <f t="shared" si="0"/>
        <v>0105244</v>
      </c>
      <c r="B55" s="39" t="s">
        <v>284</v>
      </c>
      <c r="C55" s="39" t="s">
        <v>15</v>
      </c>
      <c r="D55" s="42">
        <v>50.4</v>
      </c>
      <c r="E55" s="42">
        <v>0</v>
      </c>
      <c r="F55" s="42">
        <v>0</v>
      </c>
      <c r="H55" s="109"/>
      <c r="I55" s="110"/>
      <c r="J55" s="110"/>
      <c r="K55" s="110"/>
    </row>
    <row r="56" spans="1:11" ht="15" outlineLevel="1" x14ac:dyDescent="0.25">
      <c r="A56" t="str">
        <f t="shared" si="0"/>
        <v>0106</v>
      </c>
      <c r="B56" s="37" t="s">
        <v>18</v>
      </c>
      <c r="C56" s="38"/>
      <c r="D56" s="41">
        <v>186688.6</v>
      </c>
      <c r="E56" s="41">
        <v>35687.699999999997</v>
      </c>
      <c r="F56" s="41">
        <v>71290.7</v>
      </c>
      <c r="H56" s="109"/>
      <c r="I56" s="110"/>
      <c r="J56" s="110"/>
      <c r="K56" s="110"/>
    </row>
    <row r="57" spans="1:11" ht="15" outlineLevel="2" x14ac:dyDescent="0.25">
      <c r="A57" t="str">
        <f t="shared" si="0"/>
        <v>0106100</v>
      </c>
      <c r="B57" s="37" t="s">
        <v>18</v>
      </c>
      <c r="C57" s="38" t="s">
        <v>8</v>
      </c>
      <c r="D57" s="41">
        <v>147372.70000000001</v>
      </c>
      <c r="E57" s="41">
        <v>34241</v>
      </c>
      <c r="F57" s="41">
        <v>39550.400000000001</v>
      </c>
      <c r="H57" s="109"/>
      <c r="I57" s="110"/>
      <c r="J57" s="110"/>
      <c r="K57" s="110"/>
    </row>
    <row r="58" spans="1:11" ht="15" outlineLevel="3" x14ac:dyDescent="0.25">
      <c r="A58" t="str">
        <f t="shared" si="0"/>
        <v>0106120</v>
      </c>
      <c r="B58" s="37" t="s">
        <v>18</v>
      </c>
      <c r="C58" s="38" t="s">
        <v>9</v>
      </c>
      <c r="D58" s="41">
        <v>147372.70000000001</v>
      </c>
      <c r="E58" s="41">
        <v>34241</v>
      </c>
      <c r="F58" s="41">
        <v>39550.400000000001</v>
      </c>
      <c r="H58" s="109"/>
      <c r="I58" s="110"/>
      <c r="J58" s="110"/>
      <c r="K58" s="110"/>
    </row>
    <row r="59" spans="1:11" ht="15" outlineLevel="4" x14ac:dyDescent="0.25">
      <c r="A59" t="str">
        <f t="shared" si="0"/>
        <v>0106121</v>
      </c>
      <c r="B59" s="39" t="s">
        <v>18</v>
      </c>
      <c r="C59" s="39" t="s">
        <v>10</v>
      </c>
      <c r="D59" s="42">
        <v>113079.5</v>
      </c>
      <c r="E59" s="42">
        <v>26197.200000000001</v>
      </c>
      <c r="F59" s="42">
        <v>29146.1</v>
      </c>
      <c r="H59" s="109"/>
      <c r="I59" s="110"/>
      <c r="J59" s="110"/>
      <c r="K59" s="110"/>
    </row>
    <row r="60" spans="1:11" ht="15" outlineLevel="4" x14ac:dyDescent="0.25">
      <c r="A60" t="str">
        <f t="shared" si="0"/>
        <v>0106122</v>
      </c>
      <c r="B60" s="39" t="s">
        <v>18</v>
      </c>
      <c r="C60" s="39" t="s">
        <v>11</v>
      </c>
      <c r="D60" s="42">
        <v>5037.1000000000004</v>
      </c>
      <c r="E60" s="42">
        <v>844.6</v>
      </c>
      <c r="F60" s="42">
        <v>1783.3</v>
      </c>
      <c r="H60" s="109"/>
      <c r="I60" s="110"/>
      <c r="J60" s="110"/>
      <c r="K60" s="110"/>
    </row>
    <row r="61" spans="1:11" ht="15" outlineLevel="4" x14ac:dyDescent="0.25">
      <c r="A61" t="str">
        <f t="shared" si="0"/>
        <v>0106129</v>
      </c>
      <c r="B61" s="39" t="s">
        <v>18</v>
      </c>
      <c r="C61" s="39" t="s">
        <v>154</v>
      </c>
      <c r="D61" s="42">
        <v>29256.1</v>
      </c>
      <c r="E61" s="42">
        <v>7199.3</v>
      </c>
      <c r="F61" s="42">
        <v>8621</v>
      </c>
    </row>
    <row r="62" spans="1:11" ht="15" outlineLevel="2" x14ac:dyDescent="0.25">
      <c r="A62" t="str">
        <f t="shared" si="0"/>
        <v>0106200</v>
      </c>
      <c r="B62" s="37" t="s">
        <v>18</v>
      </c>
      <c r="C62" s="38" t="s">
        <v>13</v>
      </c>
      <c r="D62" s="41">
        <v>38995.5</v>
      </c>
      <c r="E62" s="41">
        <v>1366.3</v>
      </c>
      <c r="F62" s="41">
        <v>31657.5</v>
      </c>
    </row>
    <row r="63" spans="1:11" ht="15" outlineLevel="3" x14ac:dyDescent="0.25">
      <c r="A63" t="str">
        <f t="shared" si="0"/>
        <v>0106240</v>
      </c>
      <c r="B63" s="37" t="s">
        <v>18</v>
      </c>
      <c r="C63" s="38" t="s">
        <v>14</v>
      </c>
      <c r="D63" s="41">
        <v>38995.5</v>
      </c>
      <c r="E63" s="41">
        <v>1366.3</v>
      </c>
      <c r="F63" s="41">
        <v>31657.5</v>
      </c>
    </row>
    <row r="64" spans="1:11" ht="15" outlineLevel="4" x14ac:dyDescent="0.25">
      <c r="A64" t="str">
        <f t="shared" si="0"/>
        <v>0106243</v>
      </c>
      <c r="B64" s="39" t="s">
        <v>18</v>
      </c>
      <c r="C64" s="39" t="s">
        <v>17</v>
      </c>
      <c r="D64" s="42">
        <v>18605.599999999999</v>
      </c>
      <c r="E64" s="42">
        <v>0</v>
      </c>
      <c r="F64" s="42">
        <v>18605.599999999999</v>
      </c>
    </row>
    <row r="65" spans="1:6" ht="15" outlineLevel="4" x14ac:dyDescent="0.25">
      <c r="A65" t="str">
        <f t="shared" si="0"/>
        <v>0106244</v>
      </c>
      <c r="B65" s="39" t="s">
        <v>18</v>
      </c>
      <c r="C65" s="39" t="s">
        <v>15</v>
      </c>
      <c r="D65" s="42">
        <v>19634.7</v>
      </c>
      <c r="E65" s="42">
        <v>1178.5</v>
      </c>
      <c r="F65" s="42">
        <v>12823.7</v>
      </c>
    </row>
    <row r="66" spans="1:6" ht="15" outlineLevel="4" x14ac:dyDescent="0.25">
      <c r="A66" t="str">
        <f t="shared" si="0"/>
        <v>0106247</v>
      </c>
      <c r="B66" s="39" t="s">
        <v>18</v>
      </c>
      <c r="C66" s="39" t="s">
        <v>190</v>
      </c>
      <c r="D66" s="42">
        <v>755.2</v>
      </c>
      <c r="E66" s="42">
        <v>187.8</v>
      </c>
      <c r="F66" s="42">
        <v>228.2</v>
      </c>
    </row>
    <row r="67" spans="1:6" ht="15" outlineLevel="2" x14ac:dyDescent="0.25">
      <c r="A67" t="str">
        <f t="shared" si="0"/>
        <v>0106300</v>
      </c>
      <c r="B67" s="37" t="s">
        <v>18</v>
      </c>
      <c r="C67" s="38" t="s">
        <v>46</v>
      </c>
      <c r="D67" s="41">
        <v>255</v>
      </c>
      <c r="E67" s="41">
        <v>17.399999999999999</v>
      </c>
      <c r="F67" s="41">
        <v>17.399999999999999</v>
      </c>
    </row>
    <row r="68" spans="1:6" ht="15" outlineLevel="3" x14ac:dyDescent="0.25">
      <c r="A68" t="str">
        <f t="shared" si="0"/>
        <v>0106320</v>
      </c>
      <c r="B68" s="37" t="s">
        <v>18</v>
      </c>
      <c r="C68" s="38" t="s">
        <v>54</v>
      </c>
      <c r="D68" s="41">
        <v>255</v>
      </c>
      <c r="E68" s="41">
        <v>17.399999999999999</v>
      </c>
      <c r="F68" s="41">
        <v>17.399999999999999</v>
      </c>
    </row>
    <row r="69" spans="1:6" ht="15" outlineLevel="4" x14ac:dyDescent="0.25">
      <c r="A69" t="str">
        <f t="shared" si="0"/>
        <v>0106321</v>
      </c>
      <c r="B69" s="39" t="s">
        <v>18</v>
      </c>
      <c r="C69" s="39" t="s">
        <v>55</v>
      </c>
      <c r="D69" s="42">
        <v>255</v>
      </c>
      <c r="E69" s="42">
        <v>17.399999999999999</v>
      </c>
      <c r="F69" s="42">
        <v>17.399999999999999</v>
      </c>
    </row>
    <row r="70" spans="1:6" ht="15" outlineLevel="2" x14ac:dyDescent="0.25">
      <c r="A70" t="str">
        <f t="shared" si="0"/>
        <v>0106800</v>
      </c>
      <c r="B70" s="37" t="s">
        <v>18</v>
      </c>
      <c r="C70" s="38" t="s">
        <v>20</v>
      </c>
      <c r="D70" s="41">
        <v>65.400000000000006</v>
      </c>
      <c r="E70" s="41">
        <v>63</v>
      </c>
      <c r="F70" s="41">
        <v>65.400000000000006</v>
      </c>
    </row>
    <row r="71" spans="1:6" ht="15" outlineLevel="3" x14ac:dyDescent="0.25">
      <c r="A71" t="str">
        <f t="shared" si="0"/>
        <v>0106850</v>
      </c>
      <c r="B71" s="37" t="s">
        <v>18</v>
      </c>
      <c r="C71" s="38" t="s">
        <v>164</v>
      </c>
      <c r="D71" s="41">
        <v>65.400000000000006</v>
      </c>
      <c r="E71" s="41">
        <v>63</v>
      </c>
      <c r="F71" s="41">
        <v>65.400000000000006</v>
      </c>
    </row>
    <row r="72" spans="1:6" ht="15" outlineLevel="4" x14ac:dyDescent="0.25">
      <c r="A72" t="str">
        <f t="shared" si="0"/>
        <v>0106852</v>
      </c>
      <c r="B72" s="39" t="s">
        <v>18</v>
      </c>
      <c r="C72" s="39" t="s">
        <v>168</v>
      </c>
      <c r="D72" s="42">
        <v>2.4</v>
      </c>
      <c r="E72" s="42">
        <v>0</v>
      </c>
      <c r="F72" s="42">
        <v>2.4</v>
      </c>
    </row>
    <row r="73" spans="1:6" ht="15" outlineLevel="4" x14ac:dyDescent="0.25">
      <c r="A73" t="str">
        <f t="shared" si="0"/>
        <v>0106853</v>
      </c>
      <c r="B73" s="39" t="s">
        <v>18</v>
      </c>
      <c r="C73" s="39" t="s">
        <v>165</v>
      </c>
      <c r="D73" s="42">
        <v>63</v>
      </c>
      <c r="E73" s="42">
        <v>63</v>
      </c>
      <c r="F73" s="42">
        <v>63</v>
      </c>
    </row>
    <row r="74" spans="1:6" ht="15" outlineLevel="1" x14ac:dyDescent="0.25">
      <c r="A74" t="str">
        <f t="shared" si="0"/>
        <v>0111</v>
      </c>
      <c r="B74" s="37" t="s">
        <v>19</v>
      </c>
      <c r="C74" s="38"/>
      <c r="D74" s="41">
        <v>39237</v>
      </c>
      <c r="E74" s="41">
        <v>0</v>
      </c>
      <c r="F74" s="41">
        <v>24237</v>
      </c>
    </row>
    <row r="75" spans="1:6" ht="15" outlineLevel="2" x14ac:dyDescent="0.25">
      <c r="A75" t="str">
        <f t="shared" si="0"/>
        <v>0111800</v>
      </c>
      <c r="B75" s="37" t="s">
        <v>19</v>
      </c>
      <c r="C75" s="38" t="s">
        <v>20</v>
      </c>
      <c r="D75" s="41">
        <v>39237</v>
      </c>
      <c r="E75" s="41">
        <v>0</v>
      </c>
      <c r="F75" s="41">
        <v>24237</v>
      </c>
    </row>
    <row r="76" spans="1:6" ht="15" outlineLevel="3" x14ac:dyDescent="0.25">
      <c r="A76" t="str">
        <f t="shared" si="0"/>
        <v>0111870</v>
      </c>
      <c r="B76" s="37" t="s">
        <v>19</v>
      </c>
      <c r="C76" s="38" t="s">
        <v>21</v>
      </c>
      <c r="D76" s="41">
        <v>39237</v>
      </c>
      <c r="E76" s="41">
        <v>0</v>
      </c>
      <c r="F76" s="41">
        <v>24237</v>
      </c>
    </row>
    <row r="77" spans="1:6" ht="15" outlineLevel="4" x14ac:dyDescent="0.25">
      <c r="A77" t="str">
        <f t="shared" si="0"/>
        <v>0111870</v>
      </c>
      <c r="B77" s="39" t="s">
        <v>19</v>
      </c>
      <c r="C77" s="39" t="s">
        <v>21</v>
      </c>
      <c r="D77" s="42">
        <v>39237</v>
      </c>
      <c r="E77" s="42">
        <v>0</v>
      </c>
      <c r="F77" s="42">
        <v>24237</v>
      </c>
    </row>
    <row r="78" spans="1:6" ht="15" outlineLevel="1" x14ac:dyDescent="0.25">
      <c r="A78" t="str">
        <f t="shared" ref="A78:A141" si="1">CONCATENATE(B78,C78)</f>
        <v>0113</v>
      </c>
      <c r="B78" s="37" t="s">
        <v>22</v>
      </c>
      <c r="C78" s="38"/>
      <c r="D78" s="41">
        <v>2303190.7999999998</v>
      </c>
      <c r="E78" s="41">
        <v>316621.7</v>
      </c>
      <c r="F78" s="41">
        <v>447751.4</v>
      </c>
    </row>
    <row r="79" spans="1:6" ht="15" outlineLevel="2" x14ac:dyDescent="0.25">
      <c r="A79" t="str">
        <f t="shared" si="1"/>
        <v>0113100</v>
      </c>
      <c r="B79" s="37" t="s">
        <v>22</v>
      </c>
      <c r="C79" s="38" t="s">
        <v>8</v>
      </c>
      <c r="D79" s="41">
        <v>411698.7</v>
      </c>
      <c r="E79" s="41">
        <v>71332.3</v>
      </c>
      <c r="F79" s="41">
        <v>108469.2</v>
      </c>
    </row>
    <row r="80" spans="1:6" ht="15" outlineLevel="3" x14ac:dyDescent="0.25">
      <c r="A80" t="str">
        <f t="shared" si="1"/>
        <v>0113110</v>
      </c>
      <c r="B80" s="37" t="s">
        <v>22</v>
      </c>
      <c r="C80" s="38" t="s">
        <v>23</v>
      </c>
      <c r="D80" s="41">
        <v>272398.59999999998</v>
      </c>
      <c r="E80" s="41">
        <v>47590.9</v>
      </c>
      <c r="F80" s="41">
        <v>69077.2</v>
      </c>
    </row>
    <row r="81" spans="1:6" ht="15" outlineLevel="4" x14ac:dyDescent="0.25">
      <c r="A81" t="str">
        <f t="shared" si="1"/>
        <v>0113111</v>
      </c>
      <c r="B81" s="39" t="s">
        <v>22</v>
      </c>
      <c r="C81" s="39" t="s">
        <v>24</v>
      </c>
      <c r="D81" s="42">
        <v>206281.4</v>
      </c>
      <c r="E81" s="42">
        <v>36722.1</v>
      </c>
      <c r="F81" s="42">
        <v>52497.9</v>
      </c>
    </row>
    <row r="82" spans="1:6" ht="15" outlineLevel="4" x14ac:dyDescent="0.25">
      <c r="A82" t="str">
        <f t="shared" si="1"/>
        <v>0113112</v>
      </c>
      <c r="B82" s="39" t="s">
        <v>22</v>
      </c>
      <c r="C82" s="39" t="s">
        <v>25</v>
      </c>
      <c r="D82" s="42">
        <v>6323.7</v>
      </c>
      <c r="E82" s="42">
        <v>1143.7</v>
      </c>
      <c r="F82" s="42">
        <v>2320</v>
      </c>
    </row>
    <row r="83" spans="1:6" ht="15" outlineLevel="4" x14ac:dyDescent="0.25">
      <c r="A83" t="str">
        <f t="shared" si="1"/>
        <v>0113119</v>
      </c>
      <c r="B83" s="39" t="s">
        <v>22</v>
      </c>
      <c r="C83" s="39" t="s">
        <v>155</v>
      </c>
      <c r="D83" s="42">
        <v>59793.5</v>
      </c>
      <c r="E83" s="42">
        <v>9725.1</v>
      </c>
      <c r="F83" s="42">
        <v>14259.3</v>
      </c>
    </row>
    <row r="84" spans="1:6" ht="15" outlineLevel="3" x14ac:dyDescent="0.25">
      <c r="A84" t="str">
        <f t="shared" si="1"/>
        <v>0113120</v>
      </c>
      <c r="B84" s="37" t="s">
        <v>22</v>
      </c>
      <c r="C84" s="38" t="s">
        <v>9</v>
      </c>
      <c r="D84" s="41">
        <v>139300.1</v>
      </c>
      <c r="E84" s="41">
        <v>23741.4</v>
      </c>
      <c r="F84" s="41">
        <v>39392</v>
      </c>
    </row>
    <row r="85" spans="1:6" ht="15" outlineLevel="4" x14ac:dyDescent="0.25">
      <c r="A85" t="str">
        <f t="shared" si="1"/>
        <v>0113121</v>
      </c>
      <c r="B85" s="39" t="s">
        <v>22</v>
      </c>
      <c r="C85" s="39" t="s">
        <v>10</v>
      </c>
      <c r="D85" s="42">
        <v>106573</v>
      </c>
      <c r="E85" s="42">
        <v>18615.599999999999</v>
      </c>
      <c r="F85" s="42">
        <v>29546.3</v>
      </c>
    </row>
    <row r="86" spans="1:6" ht="15" outlineLevel="4" x14ac:dyDescent="0.25">
      <c r="A86" t="str">
        <f t="shared" si="1"/>
        <v>0113122</v>
      </c>
      <c r="B86" s="39" t="s">
        <v>22</v>
      </c>
      <c r="C86" s="39" t="s">
        <v>11</v>
      </c>
      <c r="D86" s="42">
        <v>3968.8</v>
      </c>
      <c r="E86" s="42">
        <v>370</v>
      </c>
      <c r="F86" s="42">
        <v>1513.9</v>
      </c>
    </row>
    <row r="87" spans="1:6" ht="15" outlineLevel="4" x14ac:dyDescent="0.25">
      <c r="A87" t="str">
        <f t="shared" si="1"/>
        <v>0113129</v>
      </c>
      <c r="B87" s="39" t="s">
        <v>22</v>
      </c>
      <c r="C87" s="39" t="s">
        <v>154</v>
      </c>
      <c r="D87" s="42">
        <v>28758.3</v>
      </c>
      <c r="E87" s="42">
        <v>4755.7</v>
      </c>
      <c r="F87" s="42">
        <v>8331.7999999999993</v>
      </c>
    </row>
    <row r="88" spans="1:6" ht="15" outlineLevel="2" x14ac:dyDescent="0.25">
      <c r="A88" t="str">
        <f t="shared" si="1"/>
        <v>0113200</v>
      </c>
      <c r="B88" s="37" t="s">
        <v>22</v>
      </c>
      <c r="C88" s="38" t="s">
        <v>13</v>
      </c>
      <c r="D88" s="41">
        <v>243100.1</v>
      </c>
      <c r="E88" s="41">
        <v>33143.199999999997</v>
      </c>
      <c r="F88" s="41">
        <v>71362.100000000006</v>
      </c>
    </row>
    <row r="89" spans="1:6" ht="15" outlineLevel="3" x14ac:dyDescent="0.25">
      <c r="A89" t="str">
        <f t="shared" si="1"/>
        <v>0113240</v>
      </c>
      <c r="B89" s="37" t="s">
        <v>22</v>
      </c>
      <c r="C89" s="38" t="s">
        <v>14</v>
      </c>
      <c r="D89" s="41">
        <v>243100.1</v>
      </c>
      <c r="E89" s="41">
        <v>33143.199999999997</v>
      </c>
      <c r="F89" s="41">
        <v>71362.100000000006</v>
      </c>
    </row>
    <row r="90" spans="1:6" ht="15" outlineLevel="4" x14ac:dyDescent="0.25">
      <c r="A90" t="str">
        <f t="shared" si="1"/>
        <v>0113243</v>
      </c>
      <c r="B90" s="39" t="s">
        <v>22</v>
      </c>
      <c r="C90" s="39" t="s">
        <v>17</v>
      </c>
      <c r="D90" s="42">
        <v>35179.800000000003</v>
      </c>
      <c r="E90" s="42">
        <v>0</v>
      </c>
      <c r="F90" s="42">
        <v>15921.2</v>
      </c>
    </row>
    <row r="91" spans="1:6" ht="15" outlineLevel="4" x14ac:dyDescent="0.25">
      <c r="A91" t="str">
        <f t="shared" si="1"/>
        <v>0113244</v>
      </c>
      <c r="B91" s="39" t="s">
        <v>22</v>
      </c>
      <c r="C91" s="39" t="s">
        <v>15</v>
      </c>
      <c r="D91" s="42">
        <v>204515.5</v>
      </c>
      <c r="E91" s="42">
        <v>32337.599999999999</v>
      </c>
      <c r="F91" s="42">
        <v>54415</v>
      </c>
    </row>
    <row r="92" spans="1:6" ht="15" outlineLevel="4" x14ac:dyDescent="0.25">
      <c r="A92" t="str">
        <f t="shared" si="1"/>
        <v>0113247</v>
      </c>
      <c r="B92" s="39" t="s">
        <v>22</v>
      </c>
      <c r="C92" s="39" t="s">
        <v>190</v>
      </c>
      <c r="D92" s="42">
        <v>3404.8</v>
      </c>
      <c r="E92" s="42">
        <v>805.6</v>
      </c>
      <c r="F92" s="42">
        <v>1025.9000000000001</v>
      </c>
    </row>
    <row r="93" spans="1:6" ht="15" outlineLevel="2" x14ac:dyDescent="0.25">
      <c r="A93" t="str">
        <f t="shared" si="1"/>
        <v>0113300</v>
      </c>
      <c r="B93" s="37" t="s">
        <v>22</v>
      </c>
      <c r="C93" s="38" t="s">
        <v>46</v>
      </c>
      <c r="D93" s="41">
        <v>1597.6</v>
      </c>
      <c r="E93" s="41">
        <v>1317.6</v>
      </c>
      <c r="F93" s="41">
        <v>1521.6</v>
      </c>
    </row>
    <row r="94" spans="1:6" ht="15" outlineLevel="3" x14ac:dyDescent="0.25">
      <c r="A94" t="str">
        <f t="shared" si="1"/>
        <v>0113320</v>
      </c>
      <c r="B94" s="37" t="s">
        <v>22</v>
      </c>
      <c r="C94" s="38" t="s">
        <v>54</v>
      </c>
      <c r="D94" s="41">
        <v>1597.6</v>
      </c>
      <c r="E94" s="41">
        <v>1317.6</v>
      </c>
      <c r="F94" s="41">
        <v>1521.6</v>
      </c>
    </row>
    <row r="95" spans="1:6" ht="15" outlineLevel="4" x14ac:dyDescent="0.25">
      <c r="A95" t="str">
        <f t="shared" si="1"/>
        <v>0113321</v>
      </c>
      <c r="B95" s="39" t="s">
        <v>22</v>
      </c>
      <c r="C95" s="39" t="s">
        <v>55</v>
      </c>
      <c r="D95" s="42">
        <v>1597.6</v>
      </c>
      <c r="E95" s="42">
        <v>1317.6</v>
      </c>
      <c r="F95" s="42">
        <v>1521.6</v>
      </c>
    </row>
    <row r="96" spans="1:6" ht="15" outlineLevel="2" x14ac:dyDescent="0.25">
      <c r="A96" t="str">
        <f t="shared" si="1"/>
        <v>0113400</v>
      </c>
      <c r="B96" s="37" t="s">
        <v>22</v>
      </c>
      <c r="C96" s="38" t="s">
        <v>26</v>
      </c>
      <c r="D96" s="41">
        <v>34076.199999999997</v>
      </c>
      <c r="E96" s="41">
        <v>1406.1</v>
      </c>
      <c r="F96" s="41">
        <v>21111.200000000001</v>
      </c>
    </row>
    <row r="97" spans="1:6" ht="15" outlineLevel="3" x14ac:dyDescent="0.25">
      <c r="A97" t="str">
        <f t="shared" si="1"/>
        <v>0113410</v>
      </c>
      <c r="B97" s="37" t="s">
        <v>22</v>
      </c>
      <c r="C97" s="38" t="s">
        <v>27</v>
      </c>
      <c r="D97" s="41">
        <v>34076.199999999997</v>
      </c>
      <c r="E97" s="41">
        <v>1406.1</v>
      </c>
      <c r="F97" s="41">
        <v>21111.200000000001</v>
      </c>
    </row>
    <row r="98" spans="1:6" ht="15" outlineLevel="4" x14ac:dyDescent="0.25">
      <c r="A98" t="str">
        <f t="shared" si="1"/>
        <v>0113414</v>
      </c>
      <c r="B98" s="39" t="s">
        <v>22</v>
      </c>
      <c r="C98" s="39" t="s">
        <v>28</v>
      </c>
      <c r="D98" s="42">
        <v>34076.199999999997</v>
      </c>
      <c r="E98" s="42">
        <v>1406.1</v>
      </c>
      <c r="F98" s="42">
        <v>21111.200000000001</v>
      </c>
    </row>
    <row r="99" spans="1:6" ht="15" outlineLevel="2" x14ac:dyDescent="0.25">
      <c r="A99" t="str">
        <f t="shared" si="1"/>
        <v>0113600</v>
      </c>
      <c r="B99" s="37" t="s">
        <v>22</v>
      </c>
      <c r="C99" s="38" t="s">
        <v>29</v>
      </c>
      <c r="D99" s="41">
        <v>948972.1</v>
      </c>
      <c r="E99" s="41">
        <v>207794.1</v>
      </c>
      <c r="F99" s="41">
        <v>226387.4</v>
      </c>
    </row>
    <row r="100" spans="1:6" ht="15" outlineLevel="3" x14ac:dyDescent="0.25">
      <c r="A100" t="str">
        <f t="shared" si="1"/>
        <v>0113610</v>
      </c>
      <c r="B100" s="37" t="s">
        <v>22</v>
      </c>
      <c r="C100" s="38" t="s">
        <v>30</v>
      </c>
      <c r="D100" s="41">
        <v>830454.4</v>
      </c>
      <c r="E100" s="41">
        <v>188136.9</v>
      </c>
      <c r="F100" s="41">
        <v>188976.6</v>
      </c>
    </row>
    <row r="101" spans="1:6" ht="15" outlineLevel="4" x14ac:dyDescent="0.25">
      <c r="A101" t="str">
        <f t="shared" si="1"/>
        <v>0113611</v>
      </c>
      <c r="B101" s="39" t="s">
        <v>22</v>
      </c>
      <c r="C101" s="39" t="s">
        <v>31</v>
      </c>
      <c r="D101" s="42">
        <v>770646.9</v>
      </c>
      <c r="E101" s="42">
        <v>186281.2</v>
      </c>
      <c r="F101" s="42">
        <v>186281.2</v>
      </c>
    </row>
    <row r="102" spans="1:6" ht="15" outlineLevel="4" x14ac:dyDescent="0.25">
      <c r="A102" t="str">
        <f t="shared" si="1"/>
        <v>0113612</v>
      </c>
      <c r="B102" s="39" t="s">
        <v>22</v>
      </c>
      <c r="C102" s="39" t="s">
        <v>32</v>
      </c>
      <c r="D102" s="42">
        <v>59807.5</v>
      </c>
      <c r="E102" s="42">
        <v>1855.7</v>
      </c>
      <c r="F102" s="42">
        <v>2695.4</v>
      </c>
    </row>
    <row r="103" spans="1:6" ht="15" outlineLevel="3" x14ac:dyDescent="0.25">
      <c r="A103" t="str">
        <f t="shared" si="1"/>
        <v>0113620</v>
      </c>
      <c r="B103" s="37" t="s">
        <v>22</v>
      </c>
      <c r="C103" s="38" t="s">
        <v>49</v>
      </c>
      <c r="D103" s="41">
        <v>22730.6</v>
      </c>
      <c r="E103" s="41">
        <v>4423.5</v>
      </c>
      <c r="F103" s="41">
        <v>9115.7000000000007</v>
      </c>
    </row>
    <row r="104" spans="1:6" ht="15" outlineLevel="4" x14ac:dyDescent="0.25">
      <c r="A104" t="str">
        <f t="shared" si="1"/>
        <v>0113621</v>
      </c>
      <c r="B104" s="39" t="s">
        <v>22</v>
      </c>
      <c r="C104" s="39" t="s">
        <v>50</v>
      </c>
      <c r="D104" s="42">
        <v>22471.599999999999</v>
      </c>
      <c r="E104" s="42">
        <v>4372.8999999999996</v>
      </c>
      <c r="F104" s="42">
        <v>8955.7000000000007</v>
      </c>
    </row>
    <row r="105" spans="1:6" ht="15" outlineLevel="4" x14ac:dyDescent="0.25">
      <c r="A105" t="str">
        <f t="shared" si="1"/>
        <v>0113622</v>
      </c>
      <c r="B105" s="39" t="s">
        <v>22</v>
      </c>
      <c r="C105" s="39" t="s">
        <v>51</v>
      </c>
      <c r="D105" s="42">
        <v>259</v>
      </c>
      <c r="E105" s="42">
        <v>50.6</v>
      </c>
      <c r="F105" s="42">
        <v>160</v>
      </c>
    </row>
    <row r="106" spans="1:6" ht="15" outlineLevel="3" x14ac:dyDescent="0.25">
      <c r="A106" t="str">
        <f t="shared" si="1"/>
        <v>0113630</v>
      </c>
      <c r="B106" s="37" t="s">
        <v>22</v>
      </c>
      <c r="C106" s="38" t="s">
        <v>33</v>
      </c>
      <c r="D106" s="41">
        <v>95787.1</v>
      </c>
      <c r="E106" s="41">
        <v>15233.7</v>
      </c>
      <c r="F106" s="41">
        <v>28295.1</v>
      </c>
    </row>
    <row r="107" spans="1:6" ht="15" outlineLevel="4" x14ac:dyDescent="0.25">
      <c r="A107" t="str">
        <f t="shared" si="1"/>
        <v>0113633</v>
      </c>
      <c r="B107" s="39" t="s">
        <v>22</v>
      </c>
      <c r="C107" s="39" t="s">
        <v>174</v>
      </c>
      <c r="D107" s="42">
        <v>95787.1</v>
      </c>
      <c r="E107" s="42">
        <v>15233.7</v>
      </c>
      <c r="F107" s="42">
        <v>28295.1</v>
      </c>
    </row>
    <row r="108" spans="1:6" ht="15" outlineLevel="2" x14ac:dyDescent="0.25">
      <c r="A108" t="str">
        <f t="shared" si="1"/>
        <v>0113800</v>
      </c>
      <c r="B108" s="37" t="s">
        <v>22</v>
      </c>
      <c r="C108" s="38" t="s">
        <v>20</v>
      </c>
      <c r="D108" s="41">
        <v>663746.1</v>
      </c>
      <c r="E108" s="41">
        <v>1628.4</v>
      </c>
      <c r="F108" s="41">
        <v>18900</v>
      </c>
    </row>
    <row r="109" spans="1:6" ht="15" outlineLevel="3" x14ac:dyDescent="0.25">
      <c r="A109" t="str">
        <f t="shared" si="1"/>
        <v>0113810</v>
      </c>
      <c r="B109" s="37" t="s">
        <v>22</v>
      </c>
      <c r="C109" s="38" t="s">
        <v>38</v>
      </c>
      <c r="D109" s="41">
        <v>3534.3</v>
      </c>
      <c r="E109" s="41">
        <v>325.39999999999998</v>
      </c>
      <c r="F109" s="41">
        <v>890</v>
      </c>
    </row>
    <row r="110" spans="1:6" ht="15" outlineLevel="4" x14ac:dyDescent="0.25">
      <c r="A110" t="str">
        <f t="shared" si="1"/>
        <v>0113811</v>
      </c>
      <c r="B110" s="39" t="s">
        <v>22</v>
      </c>
      <c r="C110" s="39" t="s">
        <v>173</v>
      </c>
      <c r="D110" s="42">
        <v>3534.3</v>
      </c>
      <c r="E110" s="42">
        <v>325.39999999999998</v>
      </c>
      <c r="F110" s="42">
        <v>890</v>
      </c>
    </row>
    <row r="111" spans="1:6" ht="15" outlineLevel="3" x14ac:dyDescent="0.25">
      <c r="A111" t="str">
        <f t="shared" si="1"/>
        <v>0113830</v>
      </c>
      <c r="B111" s="37" t="s">
        <v>22</v>
      </c>
      <c r="C111" s="38" t="s">
        <v>166</v>
      </c>
      <c r="D111" s="41">
        <v>59761.599999999999</v>
      </c>
      <c r="E111" s="41">
        <v>895.1</v>
      </c>
      <c r="F111" s="41">
        <v>17601.7</v>
      </c>
    </row>
    <row r="112" spans="1:6" ht="15" outlineLevel="4" x14ac:dyDescent="0.25">
      <c r="A112" t="str">
        <f t="shared" si="1"/>
        <v>0113831</v>
      </c>
      <c r="B112" s="39" t="s">
        <v>22</v>
      </c>
      <c r="C112" s="39" t="s">
        <v>167</v>
      </c>
      <c r="D112" s="42">
        <v>59761.599999999999</v>
      </c>
      <c r="E112" s="42">
        <v>895.1</v>
      </c>
      <c r="F112" s="42">
        <v>17601.7</v>
      </c>
    </row>
    <row r="113" spans="1:6" ht="15" outlineLevel="3" x14ac:dyDescent="0.25">
      <c r="A113" t="str">
        <f t="shared" si="1"/>
        <v>0113850</v>
      </c>
      <c r="B113" s="37" t="s">
        <v>22</v>
      </c>
      <c r="C113" s="38" t="s">
        <v>164</v>
      </c>
      <c r="D113" s="41">
        <v>885.3</v>
      </c>
      <c r="E113" s="41">
        <v>407.9</v>
      </c>
      <c r="F113" s="41">
        <v>408.3</v>
      </c>
    </row>
    <row r="114" spans="1:6" ht="15" outlineLevel="4" x14ac:dyDescent="0.25">
      <c r="A114" t="str">
        <f t="shared" si="1"/>
        <v>0113852</v>
      </c>
      <c r="B114" s="39" t="s">
        <v>22</v>
      </c>
      <c r="C114" s="39" t="s">
        <v>168</v>
      </c>
      <c r="D114" s="42">
        <v>56.7</v>
      </c>
      <c r="E114" s="42">
        <v>56.5</v>
      </c>
      <c r="F114" s="42">
        <v>56.7</v>
      </c>
    </row>
    <row r="115" spans="1:6" ht="15" outlineLevel="4" x14ac:dyDescent="0.25">
      <c r="A115" t="str">
        <f t="shared" si="1"/>
        <v>0113853</v>
      </c>
      <c r="B115" s="39" t="s">
        <v>22</v>
      </c>
      <c r="C115" s="39" t="s">
        <v>165</v>
      </c>
      <c r="D115" s="42">
        <v>828.6</v>
      </c>
      <c r="E115" s="42">
        <v>351.4</v>
      </c>
      <c r="F115" s="42">
        <v>351.6</v>
      </c>
    </row>
    <row r="116" spans="1:6" ht="15" outlineLevel="3" x14ac:dyDescent="0.25">
      <c r="A116" t="str">
        <f t="shared" si="1"/>
        <v>0113870</v>
      </c>
      <c r="B116" s="37" t="s">
        <v>22</v>
      </c>
      <c r="C116" s="38" t="s">
        <v>21</v>
      </c>
      <c r="D116" s="41">
        <v>599564.9</v>
      </c>
      <c r="E116" s="41">
        <v>0</v>
      </c>
      <c r="F116" s="41">
        <v>0</v>
      </c>
    </row>
    <row r="117" spans="1:6" ht="15" outlineLevel="4" x14ac:dyDescent="0.25">
      <c r="A117" t="str">
        <f t="shared" si="1"/>
        <v>0113870</v>
      </c>
      <c r="B117" s="39" t="s">
        <v>22</v>
      </c>
      <c r="C117" s="39" t="s">
        <v>21</v>
      </c>
      <c r="D117" s="42">
        <v>599564.9</v>
      </c>
      <c r="E117" s="42">
        <v>0</v>
      </c>
      <c r="F117" s="42">
        <v>0</v>
      </c>
    </row>
    <row r="118" spans="1:6" ht="15" x14ac:dyDescent="0.25">
      <c r="A118" t="str">
        <f t="shared" si="1"/>
        <v>0300</v>
      </c>
      <c r="B118" s="37" t="s">
        <v>34</v>
      </c>
      <c r="C118" s="38"/>
      <c r="D118" s="41">
        <v>631199.69999999995</v>
      </c>
      <c r="E118" s="41">
        <v>186803.8</v>
      </c>
      <c r="F118" s="41">
        <v>238488.1</v>
      </c>
    </row>
    <row r="119" spans="1:6" ht="15" outlineLevel="1" x14ac:dyDescent="0.25">
      <c r="A119" t="str">
        <f t="shared" si="1"/>
        <v>0309</v>
      </c>
      <c r="B119" s="37" t="s">
        <v>35</v>
      </c>
      <c r="C119" s="38"/>
      <c r="D119" s="41">
        <v>102784.4</v>
      </c>
      <c r="E119" s="41">
        <v>15103.5</v>
      </c>
      <c r="F119" s="41">
        <v>17468.8</v>
      </c>
    </row>
    <row r="120" spans="1:6" ht="15" outlineLevel="2" x14ac:dyDescent="0.25">
      <c r="A120" t="str">
        <f t="shared" si="1"/>
        <v>0309100</v>
      </c>
      <c r="B120" s="37" t="s">
        <v>35</v>
      </c>
      <c r="C120" s="38" t="s">
        <v>8</v>
      </c>
      <c r="D120" s="41">
        <v>67292.600000000006</v>
      </c>
      <c r="E120" s="41">
        <v>11878.2</v>
      </c>
      <c r="F120" s="41">
        <v>13312.8</v>
      </c>
    </row>
    <row r="121" spans="1:6" ht="15" outlineLevel="3" x14ac:dyDescent="0.25">
      <c r="A121" t="str">
        <f t="shared" si="1"/>
        <v>0309120</v>
      </c>
      <c r="B121" s="37" t="s">
        <v>35</v>
      </c>
      <c r="C121" s="38" t="s">
        <v>9</v>
      </c>
      <c r="D121" s="41">
        <v>67292.600000000006</v>
      </c>
      <c r="E121" s="41">
        <v>11878.2</v>
      </c>
      <c r="F121" s="41">
        <v>13312.8</v>
      </c>
    </row>
    <row r="122" spans="1:6" ht="15" outlineLevel="4" x14ac:dyDescent="0.25">
      <c r="A122" t="str">
        <f t="shared" si="1"/>
        <v>0309121</v>
      </c>
      <c r="B122" s="39" t="s">
        <v>35</v>
      </c>
      <c r="C122" s="39" t="s">
        <v>10</v>
      </c>
      <c r="D122" s="42">
        <v>52031.1</v>
      </c>
      <c r="E122" s="42">
        <v>8976.7000000000007</v>
      </c>
      <c r="F122" s="42">
        <v>9750</v>
      </c>
    </row>
    <row r="123" spans="1:6" ht="15" outlineLevel="4" x14ac:dyDescent="0.25">
      <c r="A123" t="str">
        <f t="shared" si="1"/>
        <v>0309122</v>
      </c>
      <c r="B123" s="39" t="s">
        <v>35</v>
      </c>
      <c r="C123" s="39" t="s">
        <v>11</v>
      </c>
      <c r="D123" s="42">
        <v>1018.6</v>
      </c>
      <c r="E123" s="42">
        <v>453.2</v>
      </c>
      <c r="F123" s="42">
        <v>602.79999999999995</v>
      </c>
    </row>
    <row r="124" spans="1:6" ht="15" outlineLevel="4" x14ac:dyDescent="0.25">
      <c r="A124" t="str">
        <f t="shared" si="1"/>
        <v>0309129</v>
      </c>
      <c r="B124" s="39" t="s">
        <v>35</v>
      </c>
      <c r="C124" s="39" t="s">
        <v>154</v>
      </c>
      <c r="D124" s="42">
        <v>14242.9</v>
      </c>
      <c r="E124" s="42">
        <v>2448.3000000000002</v>
      </c>
      <c r="F124" s="42">
        <v>2960</v>
      </c>
    </row>
    <row r="125" spans="1:6" ht="15" outlineLevel="2" x14ac:dyDescent="0.25">
      <c r="A125" t="str">
        <f t="shared" si="1"/>
        <v>0309200</v>
      </c>
      <c r="B125" s="37" t="s">
        <v>35</v>
      </c>
      <c r="C125" s="38" t="s">
        <v>13</v>
      </c>
      <c r="D125" s="41">
        <v>35491.800000000003</v>
      </c>
      <c r="E125" s="41">
        <v>3225.3</v>
      </c>
      <c r="F125" s="41">
        <v>4156</v>
      </c>
    </row>
    <row r="126" spans="1:6" ht="15" outlineLevel="3" x14ac:dyDescent="0.25">
      <c r="A126" t="str">
        <f t="shared" si="1"/>
        <v>0309240</v>
      </c>
      <c r="B126" s="37" t="s">
        <v>35</v>
      </c>
      <c r="C126" s="38" t="s">
        <v>14</v>
      </c>
      <c r="D126" s="41">
        <v>35491.800000000003</v>
      </c>
      <c r="E126" s="41">
        <v>3225.3</v>
      </c>
      <c r="F126" s="41">
        <v>4156</v>
      </c>
    </row>
    <row r="127" spans="1:6" ht="15" outlineLevel="4" x14ac:dyDescent="0.25">
      <c r="A127" t="str">
        <f t="shared" si="1"/>
        <v>0309243</v>
      </c>
      <c r="B127" s="39" t="s">
        <v>35</v>
      </c>
      <c r="C127" s="39" t="s">
        <v>17</v>
      </c>
      <c r="D127" s="42">
        <v>18633.2</v>
      </c>
      <c r="E127" s="42">
        <v>0</v>
      </c>
      <c r="F127" s="42">
        <v>0</v>
      </c>
    </row>
    <row r="128" spans="1:6" ht="15" outlineLevel="4" x14ac:dyDescent="0.25">
      <c r="A128" t="str">
        <f t="shared" si="1"/>
        <v>0309244</v>
      </c>
      <c r="B128" s="39" t="s">
        <v>35</v>
      </c>
      <c r="C128" s="39" t="s">
        <v>15</v>
      </c>
      <c r="D128" s="42">
        <v>16858.599999999999</v>
      </c>
      <c r="E128" s="42">
        <v>3225.3</v>
      </c>
      <c r="F128" s="42">
        <v>4156</v>
      </c>
    </row>
    <row r="129" spans="1:6" ht="15" outlineLevel="1" x14ac:dyDescent="0.25">
      <c r="A129" t="str">
        <f t="shared" si="1"/>
        <v>0310</v>
      </c>
      <c r="B129" s="37" t="s">
        <v>191</v>
      </c>
      <c r="C129" s="38"/>
      <c r="D129" s="41">
        <v>383010</v>
      </c>
      <c r="E129" s="41">
        <v>61161.7</v>
      </c>
      <c r="F129" s="41">
        <v>87552.8</v>
      </c>
    </row>
    <row r="130" spans="1:6" ht="15" outlineLevel="2" x14ac:dyDescent="0.25">
      <c r="A130" t="str">
        <f t="shared" si="1"/>
        <v>0310100</v>
      </c>
      <c r="B130" s="37" t="s">
        <v>191</v>
      </c>
      <c r="C130" s="38" t="s">
        <v>8</v>
      </c>
      <c r="D130" s="41">
        <v>303612.09999999998</v>
      </c>
      <c r="E130" s="41">
        <v>53000.6</v>
      </c>
      <c r="F130" s="41">
        <v>69402.7</v>
      </c>
    </row>
    <row r="131" spans="1:6" ht="15" outlineLevel="3" x14ac:dyDescent="0.25">
      <c r="A131" t="str">
        <f t="shared" si="1"/>
        <v>0310110</v>
      </c>
      <c r="B131" s="37" t="s">
        <v>191</v>
      </c>
      <c r="C131" s="38" t="s">
        <v>23</v>
      </c>
      <c r="D131" s="41">
        <v>303612.09999999998</v>
      </c>
      <c r="E131" s="41">
        <v>53000.6</v>
      </c>
      <c r="F131" s="41">
        <v>69402.7</v>
      </c>
    </row>
    <row r="132" spans="1:6" ht="15" outlineLevel="4" x14ac:dyDescent="0.25">
      <c r="A132" t="str">
        <f t="shared" si="1"/>
        <v>0310111</v>
      </c>
      <c r="B132" s="39" t="s">
        <v>191</v>
      </c>
      <c r="C132" s="39" t="s">
        <v>24</v>
      </c>
      <c r="D132" s="42">
        <v>231595.3</v>
      </c>
      <c r="E132" s="42">
        <v>41440.400000000001</v>
      </c>
      <c r="F132" s="42">
        <v>54553.2</v>
      </c>
    </row>
    <row r="133" spans="1:6" ht="15" outlineLevel="4" x14ac:dyDescent="0.25">
      <c r="A133" t="str">
        <f t="shared" si="1"/>
        <v>0310112</v>
      </c>
      <c r="B133" s="39" t="s">
        <v>191</v>
      </c>
      <c r="C133" s="39" t="s">
        <v>25</v>
      </c>
      <c r="D133" s="42">
        <v>4227.2</v>
      </c>
      <c r="E133" s="42">
        <v>616.9</v>
      </c>
      <c r="F133" s="42">
        <v>1129.5</v>
      </c>
    </row>
    <row r="134" spans="1:6" ht="15" outlineLevel="4" x14ac:dyDescent="0.25">
      <c r="A134" t="str">
        <f t="shared" si="1"/>
        <v>0310119</v>
      </c>
      <c r="B134" s="39" t="s">
        <v>191</v>
      </c>
      <c r="C134" s="39" t="s">
        <v>155</v>
      </c>
      <c r="D134" s="42">
        <v>67789.600000000006</v>
      </c>
      <c r="E134" s="42">
        <v>10943.4</v>
      </c>
      <c r="F134" s="42">
        <v>13720</v>
      </c>
    </row>
    <row r="135" spans="1:6" ht="15" outlineLevel="2" x14ac:dyDescent="0.25">
      <c r="A135" t="str">
        <f t="shared" si="1"/>
        <v>0310200</v>
      </c>
      <c r="B135" s="37" t="s">
        <v>191</v>
      </c>
      <c r="C135" s="38" t="s">
        <v>13</v>
      </c>
      <c r="D135" s="41">
        <v>79370</v>
      </c>
      <c r="E135" s="41">
        <v>8161</v>
      </c>
      <c r="F135" s="41">
        <v>18137.099999999999</v>
      </c>
    </row>
    <row r="136" spans="1:6" ht="15" outlineLevel="3" x14ac:dyDescent="0.25">
      <c r="A136" t="str">
        <f t="shared" si="1"/>
        <v>0310240</v>
      </c>
      <c r="B136" s="37" t="s">
        <v>191</v>
      </c>
      <c r="C136" s="38" t="s">
        <v>14</v>
      </c>
      <c r="D136" s="41">
        <v>79370</v>
      </c>
      <c r="E136" s="41">
        <v>8161</v>
      </c>
      <c r="F136" s="41">
        <v>18137.099999999999</v>
      </c>
    </row>
    <row r="137" spans="1:6" ht="15" outlineLevel="4" x14ac:dyDescent="0.25">
      <c r="A137" t="str">
        <f t="shared" si="1"/>
        <v>0310244</v>
      </c>
      <c r="B137" s="39" t="s">
        <v>191</v>
      </c>
      <c r="C137" s="39" t="s">
        <v>15</v>
      </c>
      <c r="D137" s="42">
        <v>72569.2</v>
      </c>
      <c r="E137" s="42">
        <v>6876.5</v>
      </c>
      <c r="F137" s="42">
        <v>15833.5</v>
      </c>
    </row>
    <row r="138" spans="1:6" ht="15" outlineLevel="4" x14ac:dyDescent="0.25">
      <c r="A138" t="str">
        <f t="shared" si="1"/>
        <v>0310247</v>
      </c>
      <c r="B138" s="39" t="s">
        <v>191</v>
      </c>
      <c r="C138" s="39" t="s">
        <v>190</v>
      </c>
      <c r="D138" s="42">
        <v>6800.8</v>
      </c>
      <c r="E138" s="42">
        <v>1284.5999999999999</v>
      </c>
      <c r="F138" s="42">
        <v>2303.6</v>
      </c>
    </row>
    <row r="139" spans="1:6" ht="15" outlineLevel="2" x14ac:dyDescent="0.25">
      <c r="A139" t="str">
        <f t="shared" si="1"/>
        <v>0310800</v>
      </c>
      <c r="B139" s="37" t="s">
        <v>191</v>
      </c>
      <c r="C139" s="38" t="s">
        <v>20</v>
      </c>
      <c r="D139" s="41">
        <v>27.9</v>
      </c>
      <c r="E139" s="41">
        <v>0</v>
      </c>
      <c r="F139" s="41">
        <v>13</v>
      </c>
    </row>
    <row r="140" spans="1:6" ht="15" outlineLevel="3" x14ac:dyDescent="0.25">
      <c r="A140" t="str">
        <f t="shared" si="1"/>
        <v>0310850</v>
      </c>
      <c r="B140" s="37" t="s">
        <v>191</v>
      </c>
      <c r="C140" s="38" t="s">
        <v>164</v>
      </c>
      <c r="D140" s="41">
        <v>27.9</v>
      </c>
      <c r="E140" s="41">
        <v>0</v>
      </c>
      <c r="F140" s="41">
        <v>13</v>
      </c>
    </row>
    <row r="141" spans="1:6" ht="15" outlineLevel="4" x14ac:dyDescent="0.25">
      <c r="A141" t="str">
        <f t="shared" si="1"/>
        <v>0310852</v>
      </c>
      <c r="B141" s="39" t="s">
        <v>191</v>
      </c>
      <c r="C141" s="39" t="s">
        <v>168</v>
      </c>
      <c r="D141" s="42">
        <v>27.9</v>
      </c>
      <c r="E141" s="42">
        <v>0</v>
      </c>
      <c r="F141" s="42">
        <v>13</v>
      </c>
    </row>
    <row r="142" spans="1:6" ht="15" outlineLevel="1" x14ac:dyDescent="0.25">
      <c r="A142" t="str">
        <f t="shared" ref="A142:A205" si="2">CONCATENATE(B142,C142)</f>
        <v>0314</v>
      </c>
      <c r="B142" s="37" t="s">
        <v>204</v>
      </c>
      <c r="C142" s="38"/>
      <c r="D142" s="41">
        <v>145405.29999999999</v>
      </c>
      <c r="E142" s="41">
        <v>110538.6</v>
      </c>
      <c r="F142" s="41">
        <v>133466.5</v>
      </c>
    </row>
    <row r="143" spans="1:6" ht="15" outlineLevel="2" x14ac:dyDescent="0.25">
      <c r="A143" t="str">
        <f t="shared" si="2"/>
        <v>0314200</v>
      </c>
      <c r="B143" s="37" t="s">
        <v>204</v>
      </c>
      <c r="C143" s="38" t="s">
        <v>13</v>
      </c>
      <c r="D143" s="41">
        <v>138827.70000000001</v>
      </c>
      <c r="E143" s="41">
        <v>109787.3</v>
      </c>
      <c r="F143" s="41">
        <v>132666.5</v>
      </c>
    </row>
    <row r="144" spans="1:6" ht="15" outlineLevel="3" x14ac:dyDescent="0.25">
      <c r="A144" t="str">
        <f t="shared" si="2"/>
        <v>0314240</v>
      </c>
      <c r="B144" s="37" t="s">
        <v>204</v>
      </c>
      <c r="C144" s="38" t="s">
        <v>14</v>
      </c>
      <c r="D144" s="41">
        <v>138827.70000000001</v>
      </c>
      <c r="E144" s="41">
        <v>109787.3</v>
      </c>
      <c r="F144" s="41">
        <v>132666.5</v>
      </c>
    </row>
    <row r="145" spans="1:6" ht="15" outlineLevel="4" x14ac:dyDescent="0.25">
      <c r="A145" t="str">
        <f t="shared" si="2"/>
        <v>0314243</v>
      </c>
      <c r="B145" s="39" t="s">
        <v>204</v>
      </c>
      <c r="C145" s="39" t="s">
        <v>17</v>
      </c>
      <c r="D145" s="42">
        <v>9952</v>
      </c>
      <c r="E145" s="42">
        <v>0</v>
      </c>
      <c r="F145" s="42">
        <v>9952</v>
      </c>
    </row>
    <row r="146" spans="1:6" ht="15" outlineLevel="4" x14ac:dyDescent="0.25">
      <c r="A146" t="str">
        <f t="shared" si="2"/>
        <v>0314244</v>
      </c>
      <c r="B146" s="39" t="s">
        <v>204</v>
      </c>
      <c r="C146" s="39" t="s">
        <v>15</v>
      </c>
      <c r="D146" s="42">
        <v>128875.7</v>
      </c>
      <c r="E146" s="42">
        <v>109787.3</v>
      </c>
      <c r="F146" s="42">
        <v>122714.5</v>
      </c>
    </row>
    <row r="147" spans="1:6" ht="15" outlineLevel="2" x14ac:dyDescent="0.25">
      <c r="A147" t="str">
        <f t="shared" si="2"/>
        <v>0314600</v>
      </c>
      <c r="B147" s="37" t="s">
        <v>204</v>
      </c>
      <c r="C147" s="38" t="s">
        <v>29</v>
      </c>
      <c r="D147" s="41">
        <v>6577.6</v>
      </c>
      <c r="E147" s="41">
        <v>751.3</v>
      </c>
      <c r="F147" s="41">
        <v>800</v>
      </c>
    </row>
    <row r="148" spans="1:6" ht="15" outlineLevel="3" x14ac:dyDescent="0.25">
      <c r="A148" t="str">
        <f t="shared" si="2"/>
        <v>0314610</v>
      </c>
      <c r="B148" s="37" t="s">
        <v>204</v>
      </c>
      <c r="C148" s="38" t="s">
        <v>30</v>
      </c>
      <c r="D148" s="41">
        <v>443.2</v>
      </c>
      <c r="E148" s="41">
        <v>0</v>
      </c>
      <c r="F148" s="41">
        <v>0</v>
      </c>
    </row>
    <row r="149" spans="1:6" ht="15" outlineLevel="4" x14ac:dyDescent="0.25">
      <c r="A149" t="str">
        <f t="shared" si="2"/>
        <v>0314611</v>
      </c>
      <c r="B149" s="39" t="s">
        <v>204</v>
      </c>
      <c r="C149" s="39" t="s">
        <v>31</v>
      </c>
      <c r="D149" s="42">
        <v>443.2</v>
      </c>
      <c r="E149" s="42">
        <v>0</v>
      </c>
      <c r="F149" s="42">
        <v>0</v>
      </c>
    </row>
    <row r="150" spans="1:6" ht="15" outlineLevel="3" x14ac:dyDescent="0.25">
      <c r="A150" t="str">
        <f t="shared" si="2"/>
        <v>0314630</v>
      </c>
      <c r="B150" s="37" t="s">
        <v>204</v>
      </c>
      <c r="C150" s="38" t="s">
        <v>33</v>
      </c>
      <c r="D150" s="41">
        <v>6134.4</v>
      </c>
      <c r="E150" s="41">
        <v>751.3</v>
      </c>
      <c r="F150" s="41">
        <v>800</v>
      </c>
    </row>
    <row r="151" spans="1:6" ht="15" outlineLevel="4" x14ac:dyDescent="0.25">
      <c r="A151" t="str">
        <f t="shared" si="2"/>
        <v>0314633</v>
      </c>
      <c r="B151" s="39" t="s">
        <v>204</v>
      </c>
      <c r="C151" s="39" t="s">
        <v>174</v>
      </c>
      <c r="D151" s="42">
        <v>6134.4</v>
      </c>
      <c r="E151" s="42">
        <v>751.3</v>
      </c>
      <c r="F151" s="42">
        <v>800</v>
      </c>
    </row>
    <row r="152" spans="1:6" ht="15" x14ac:dyDescent="0.25">
      <c r="A152" t="str">
        <f t="shared" si="2"/>
        <v>0400</v>
      </c>
      <c r="B152" s="37" t="s">
        <v>36</v>
      </c>
      <c r="C152" s="38"/>
      <c r="D152" s="41">
        <v>5072731.0999999996</v>
      </c>
      <c r="E152" s="41">
        <v>562494.5</v>
      </c>
      <c r="F152" s="41">
        <v>799426.1</v>
      </c>
    </row>
    <row r="153" spans="1:6" ht="15" outlineLevel="1" x14ac:dyDescent="0.25">
      <c r="A153" t="str">
        <f t="shared" si="2"/>
        <v>0408</v>
      </c>
      <c r="B153" s="37" t="s">
        <v>37</v>
      </c>
      <c r="C153" s="38"/>
      <c r="D153" s="41">
        <v>1085427.2</v>
      </c>
      <c r="E153" s="41">
        <v>237394</v>
      </c>
      <c r="F153" s="41">
        <v>398000</v>
      </c>
    </row>
    <row r="154" spans="1:6" ht="15" outlineLevel="2" x14ac:dyDescent="0.25">
      <c r="A154" t="str">
        <f t="shared" si="2"/>
        <v>0408200</v>
      </c>
      <c r="B154" s="37" t="s">
        <v>37</v>
      </c>
      <c r="C154" s="38" t="s">
        <v>13</v>
      </c>
      <c r="D154" s="41">
        <v>71548.7</v>
      </c>
      <c r="E154" s="41">
        <v>0</v>
      </c>
      <c r="F154" s="41">
        <v>23000</v>
      </c>
    </row>
    <row r="155" spans="1:6" ht="15" outlineLevel="3" x14ac:dyDescent="0.25">
      <c r="A155" t="str">
        <f t="shared" si="2"/>
        <v>0408240</v>
      </c>
      <c r="B155" s="37" t="s">
        <v>37</v>
      </c>
      <c r="C155" s="38" t="s">
        <v>14</v>
      </c>
      <c r="D155" s="41">
        <v>71548.7</v>
      </c>
      <c r="E155" s="41">
        <v>0</v>
      </c>
      <c r="F155" s="41">
        <v>23000</v>
      </c>
    </row>
    <row r="156" spans="1:6" ht="15" outlineLevel="4" x14ac:dyDescent="0.25">
      <c r="A156" t="str">
        <f t="shared" si="2"/>
        <v>0408244</v>
      </c>
      <c r="B156" s="39" t="s">
        <v>37</v>
      </c>
      <c r="C156" s="39" t="s">
        <v>15</v>
      </c>
      <c r="D156" s="42">
        <v>71548.7</v>
      </c>
      <c r="E156" s="42">
        <v>0</v>
      </c>
      <c r="F156" s="42">
        <v>23000</v>
      </c>
    </row>
    <row r="157" spans="1:6" ht="15" outlineLevel="2" x14ac:dyDescent="0.25">
      <c r="A157" t="str">
        <f t="shared" si="2"/>
        <v>0408800</v>
      </c>
      <c r="B157" s="37" t="s">
        <v>37</v>
      </c>
      <c r="C157" s="38" t="s">
        <v>20</v>
      </c>
      <c r="D157" s="41">
        <v>1013878.5</v>
      </c>
      <c r="E157" s="41">
        <v>237394</v>
      </c>
      <c r="F157" s="41">
        <v>375000</v>
      </c>
    </row>
    <row r="158" spans="1:6" ht="15" outlineLevel="3" x14ac:dyDescent="0.25">
      <c r="A158" t="str">
        <f t="shared" si="2"/>
        <v>0408810</v>
      </c>
      <c r="B158" s="37" t="s">
        <v>37</v>
      </c>
      <c r="C158" s="38" t="s">
        <v>38</v>
      </c>
      <c r="D158" s="41">
        <v>1013878.5</v>
      </c>
      <c r="E158" s="41">
        <v>237394</v>
      </c>
      <c r="F158" s="41">
        <v>375000</v>
      </c>
    </row>
    <row r="159" spans="1:6" ht="15" outlineLevel="4" x14ac:dyDescent="0.25">
      <c r="A159" t="str">
        <f t="shared" si="2"/>
        <v>0408811</v>
      </c>
      <c r="B159" s="39" t="s">
        <v>37</v>
      </c>
      <c r="C159" s="39" t="s">
        <v>173</v>
      </c>
      <c r="D159" s="42">
        <v>984220.4</v>
      </c>
      <c r="E159" s="42">
        <v>237394</v>
      </c>
      <c r="F159" s="42">
        <v>375000</v>
      </c>
    </row>
    <row r="160" spans="1:6" ht="15" outlineLevel="4" x14ac:dyDescent="0.25">
      <c r="A160" t="str">
        <f t="shared" si="2"/>
        <v>0408813</v>
      </c>
      <c r="B160" s="39" t="s">
        <v>37</v>
      </c>
      <c r="C160" s="39" t="s">
        <v>172</v>
      </c>
      <c r="D160" s="42">
        <v>29658.1</v>
      </c>
      <c r="E160" s="42">
        <v>0</v>
      </c>
      <c r="F160" s="42">
        <v>0</v>
      </c>
    </row>
    <row r="161" spans="1:6" ht="15" outlineLevel="1" x14ac:dyDescent="0.25">
      <c r="A161" t="str">
        <f t="shared" si="2"/>
        <v>0409</v>
      </c>
      <c r="B161" s="37" t="s">
        <v>39</v>
      </c>
      <c r="C161" s="38"/>
      <c r="D161" s="41">
        <v>3826853.5</v>
      </c>
      <c r="E161" s="41">
        <v>304015.59999999998</v>
      </c>
      <c r="F161" s="41">
        <v>332354.59999999998</v>
      </c>
    </row>
    <row r="162" spans="1:6" ht="15" outlineLevel="2" x14ac:dyDescent="0.25">
      <c r="A162" t="str">
        <f t="shared" si="2"/>
        <v>0409100</v>
      </c>
      <c r="B162" s="37" t="s">
        <v>39</v>
      </c>
      <c r="C162" s="38" t="s">
        <v>8</v>
      </c>
      <c r="D162" s="41">
        <v>119292.6</v>
      </c>
      <c r="E162" s="41">
        <v>23472.2</v>
      </c>
      <c r="F162" s="41">
        <v>25731.200000000001</v>
      </c>
    </row>
    <row r="163" spans="1:6" ht="15" outlineLevel="3" x14ac:dyDescent="0.25">
      <c r="A163" t="str">
        <f t="shared" si="2"/>
        <v>0409110</v>
      </c>
      <c r="B163" s="37" t="s">
        <v>39</v>
      </c>
      <c r="C163" s="38" t="s">
        <v>23</v>
      </c>
      <c r="D163" s="41">
        <v>119292.6</v>
      </c>
      <c r="E163" s="41">
        <v>23472.2</v>
      </c>
      <c r="F163" s="41">
        <v>25731.200000000001</v>
      </c>
    </row>
    <row r="164" spans="1:6" ht="15" outlineLevel="4" x14ac:dyDescent="0.25">
      <c r="A164" t="str">
        <f t="shared" si="2"/>
        <v>0409111</v>
      </c>
      <c r="B164" s="39" t="s">
        <v>39</v>
      </c>
      <c r="C164" s="39" t="s">
        <v>24</v>
      </c>
      <c r="D164" s="42">
        <v>90362.9</v>
      </c>
      <c r="E164" s="42">
        <v>18494.400000000001</v>
      </c>
      <c r="F164" s="42">
        <v>19425.5</v>
      </c>
    </row>
    <row r="165" spans="1:6" ht="15" outlineLevel="4" x14ac:dyDescent="0.25">
      <c r="A165" t="str">
        <f t="shared" si="2"/>
        <v>0409112</v>
      </c>
      <c r="B165" s="39" t="s">
        <v>39</v>
      </c>
      <c r="C165" s="39" t="s">
        <v>25</v>
      </c>
      <c r="D165" s="42">
        <v>2404.5</v>
      </c>
      <c r="E165" s="42">
        <v>140.30000000000001</v>
      </c>
      <c r="F165" s="42">
        <v>757.3</v>
      </c>
    </row>
    <row r="166" spans="1:6" ht="15" outlineLevel="4" x14ac:dyDescent="0.25">
      <c r="A166" t="str">
        <f t="shared" si="2"/>
        <v>0409119</v>
      </c>
      <c r="B166" s="39" t="s">
        <v>39</v>
      </c>
      <c r="C166" s="39" t="s">
        <v>155</v>
      </c>
      <c r="D166" s="42">
        <v>26525.200000000001</v>
      </c>
      <c r="E166" s="42">
        <v>4837.5</v>
      </c>
      <c r="F166" s="42">
        <v>5548.4</v>
      </c>
    </row>
    <row r="167" spans="1:6" ht="15" outlineLevel="2" x14ac:dyDescent="0.25">
      <c r="A167" t="str">
        <f t="shared" si="2"/>
        <v>0409200</v>
      </c>
      <c r="B167" s="37" t="s">
        <v>39</v>
      </c>
      <c r="C167" s="38" t="s">
        <v>13</v>
      </c>
      <c r="D167" s="41">
        <v>2923459.1</v>
      </c>
      <c r="E167" s="41">
        <v>231346.6</v>
      </c>
      <c r="F167" s="41">
        <v>257426.4</v>
      </c>
    </row>
    <row r="168" spans="1:6" ht="15" outlineLevel="3" x14ac:dyDescent="0.25">
      <c r="A168" t="str">
        <f t="shared" si="2"/>
        <v>0409240</v>
      </c>
      <c r="B168" s="37" t="s">
        <v>39</v>
      </c>
      <c r="C168" s="38" t="s">
        <v>14</v>
      </c>
      <c r="D168" s="41">
        <v>2923459.1</v>
      </c>
      <c r="E168" s="41">
        <v>231346.6</v>
      </c>
      <c r="F168" s="41">
        <v>257426.4</v>
      </c>
    </row>
    <row r="169" spans="1:6" ht="15" outlineLevel="4" x14ac:dyDescent="0.25">
      <c r="A169" t="str">
        <f t="shared" si="2"/>
        <v>0409244</v>
      </c>
      <c r="B169" s="39" t="s">
        <v>39</v>
      </c>
      <c r="C169" s="39" t="s">
        <v>15</v>
      </c>
      <c r="D169" s="42">
        <v>2871596.7</v>
      </c>
      <c r="E169" s="42">
        <v>221734.6</v>
      </c>
      <c r="F169" s="42">
        <v>243326.3</v>
      </c>
    </row>
    <row r="170" spans="1:6" ht="15" outlineLevel="4" x14ac:dyDescent="0.25">
      <c r="A170" t="str">
        <f t="shared" si="2"/>
        <v>0409247</v>
      </c>
      <c r="B170" s="39" t="s">
        <v>39</v>
      </c>
      <c r="C170" s="39" t="s">
        <v>190</v>
      </c>
      <c r="D170" s="42">
        <v>51862.400000000001</v>
      </c>
      <c r="E170" s="42">
        <v>9612</v>
      </c>
      <c r="F170" s="42">
        <v>14100.1</v>
      </c>
    </row>
    <row r="171" spans="1:6" ht="15" outlineLevel="2" x14ac:dyDescent="0.25">
      <c r="A171" t="str">
        <f t="shared" si="2"/>
        <v>0409400</v>
      </c>
      <c r="B171" s="37" t="s">
        <v>39</v>
      </c>
      <c r="C171" s="38" t="s">
        <v>26</v>
      </c>
      <c r="D171" s="41">
        <v>453905.7</v>
      </c>
      <c r="E171" s="41">
        <v>49063.1</v>
      </c>
      <c r="F171" s="41">
        <v>49063.199999999997</v>
      </c>
    </row>
    <row r="172" spans="1:6" ht="15" outlineLevel="3" x14ac:dyDescent="0.25">
      <c r="A172" t="str">
        <f t="shared" si="2"/>
        <v>0409410</v>
      </c>
      <c r="B172" s="37" t="s">
        <v>39</v>
      </c>
      <c r="C172" s="38" t="s">
        <v>27</v>
      </c>
      <c r="D172" s="41">
        <v>453905.7</v>
      </c>
      <c r="E172" s="41">
        <v>49063.1</v>
      </c>
      <c r="F172" s="41">
        <v>49063.199999999997</v>
      </c>
    </row>
    <row r="173" spans="1:6" ht="15" outlineLevel="4" x14ac:dyDescent="0.25">
      <c r="A173" t="str">
        <f t="shared" si="2"/>
        <v>0409414</v>
      </c>
      <c r="B173" s="39" t="s">
        <v>39</v>
      </c>
      <c r="C173" s="39" t="s">
        <v>28</v>
      </c>
      <c r="D173" s="42">
        <v>453905.7</v>
      </c>
      <c r="E173" s="42">
        <v>49063.1</v>
      </c>
      <c r="F173" s="42">
        <v>49063.199999999997</v>
      </c>
    </row>
    <row r="174" spans="1:6" ht="15" outlineLevel="2" x14ac:dyDescent="0.25">
      <c r="A174" t="str">
        <f t="shared" si="2"/>
        <v>0409800</v>
      </c>
      <c r="B174" s="37" t="s">
        <v>39</v>
      </c>
      <c r="C174" s="38" t="s">
        <v>20</v>
      </c>
      <c r="D174" s="41">
        <v>330196.09999999998</v>
      </c>
      <c r="E174" s="41">
        <v>133.69999999999999</v>
      </c>
      <c r="F174" s="41">
        <v>133.80000000000001</v>
      </c>
    </row>
    <row r="175" spans="1:6" ht="15" outlineLevel="3" x14ac:dyDescent="0.25">
      <c r="A175" t="str">
        <f t="shared" si="2"/>
        <v>0409810</v>
      </c>
      <c r="B175" s="37" t="s">
        <v>39</v>
      </c>
      <c r="C175" s="38" t="s">
        <v>38</v>
      </c>
      <c r="D175" s="41">
        <v>329922</v>
      </c>
      <c r="E175" s="41">
        <v>0</v>
      </c>
      <c r="F175" s="41">
        <v>0</v>
      </c>
    </row>
    <row r="176" spans="1:6" ht="15" outlineLevel="4" x14ac:dyDescent="0.25">
      <c r="A176" t="str">
        <f t="shared" si="2"/>
        <v>0409813</v>
      </c>
      <c r="B176" s="39" t="s">
        <v>39</v>
      </c>
      <c r="C176" s="39" t="s">
        <v>172</v>
      </c>
      <c r="D176" s="42">
        <v>329922</v>
      </c>
      <c r="E176" s="42">
        <v>0</v>
      </c>
      <c r="F176" s="42">
        <v>0</v>
      </c>
    </row>
    <row r="177" spans="1:6" ht="15" outlineLevel="3" x14ac:dyDescent="0.25">
      <c r="A177" t="str">
        <f t="shared" si="2"/>
        <v>0409850</v>
      </c>
      <c r="B177" s="37" t="s">
        <v>39</v>
      </c>
      <c r="C177" s="38" t="s">
        <v>164</v>
      </c>
      <c r="D177" s="41">
        <v>274.10000000000002</v>
      </c>
      <c r="E177" s="41">
        <v>133.69999999999999</v>
      </c>
      <c r="F177" s="41">
        <v>133.80000000000001</v>
      </c>
    </row>
    <row r="178" spans="1:6" ht="15" outlineLevel="4" x14ac:dyDescent="0.25">
      <c r="A178" t="str">
        <f t="shared" si="2"/>
        <v>0409852</v>
      </c>
      <c r="B178" s="39" t="s">
        <v>39</v>
      </c>
      <c r="C178" s="39" t="s">
        <v>168</v>
      </c>
      <c r="D178" s="42">
        <v>274.10000000000002</v>
      </c>
      <c r="E178" s="42">
        <v>133.69999999999999</v>
      </c>
      <c r="F178" s="42">
        <v>133.80000000000001</v>
      </c>
    </row>
    <row r="179" spans="1:6" ht="15" outlineLevel="1" x14ac:dyDescent="0.25">
      <c r="A179" t="str">
        <f t="shared" si="2"/>
        <v>0410</v>
      </c>
      <c r="B179" s="37" t="s">
        <v>247</v>
      </c>
      <c r="C179" s="38"/>
      <c r="D179" s="41">
        <v>121674.9</v>
      </c>
      <c r="E179" s="41">
        <v>21076.9</v>
      </c>
      <c r="F179" s="41">
        <v>39464.300000000003</v>
      </c>
    </row>
    <row r="180" spans="1:6" ht="15" outlineLevel="2" x14ac:dyDescent="0.25">
      <c r="A180" t="str">
        <f t="shared" si="2"/>
        <v>0410100</v>
      </c>
      <c r="B180" s="37" t="s">
        <v>247</v>
      </c>
      <c r="C180" s="38" t="s">
        <v>8</v>
      </c>
      <c r="D180" s="41">
        <v>55909.2</v>
      </c>
      <c r="E180" s="41">
        <v>10267.4</v>
      </c>
      <c r="F180" s="41">
        <v>19582.400000000001</v>
      </c>
    </row>
    <row r="181" spans="1:6" ht="15" outlineLevel="3" x14ac:dyDescent="0.25">
      <c r="A181" t="str">
        <f t="shared" si="2"/>
        <v>0410120</v>
      </c>
      <c r="B181" s="37" t="s">
        <v>247</v>
      </c>
      <c r="C181" s="38" t="s">
        <v>9</v>
      </c>
      <c r="D181" s="41">
        <v>55909.2</v>
      </c>
      <c r="E181" s="41">
        <v>10267.4</v>
      </c>
      <c r="F181" s="41">
        <v>19582.400000000001</v>
      </c>
    </row>
    <row r="182" spans="1:6" ht="15" outlineLevel="4" x14ac:dyDescent="0.25">
      <c r="A182" t="str">
        <f t="shared" si="2"/>
        <v>0410121</v>
      </c>
      <c r="B182" s="39" t="s">
        <v>247</v>
      </c>
      <c r="C182" s="39" t="s">
        <v>10</v>
      </c>
      <c r="D182" s="42">
        <v>43245.2</v>
      </c>
      <c r="E182" s="42">
        <v>7904.1</v>
      </c>
      <c r="F182" s="42">
        <v>14182.4</v>
      </c>
    </row>
    <row r="183" spans="1:6" ht="15" outlineLevel="4" x14ac:dyDescent="0.25">
      <c r="A183" t="str">
        <f t="shared" si="2"/>
        <v>0410122</v>
      </c>
      <c r="B183" s="39" t="s">
        <v>247</v>
      </c>
      <c r="C183" s="39" t="s">
        <v>11</v>
      </c>
      <c r="D183" s="42">
        <v>1014</v>
      </c>
      <c r="E183" s="42">
        <v>116.8</v>
      </c>
      <c r="F183" s="42">
        <v>600</v>
      </c>
    </row>
    <row r="184" spans="1:6" ht="15" outlineLevel="4" x14ac:dyDescent="0.25">
      <c r="A184" t="str">
        <f t="shared" si="2"/>
        <v>0410129</v>
      </c>
      <c r="B184" s="39" t="s">
        <v>247</v>
      </c>
      <c r="C184" s="39" t="s">
        <v>154</v>
      </c>
      <c r="D184" s="42">
        <v>11650</v>
      </c>
      <c r="E184" s="42">
        <v>2246.5</v>
      </c>
      <c r="F184" s="42">
        <v>4800</v>
      </c>
    </row>
    <row r="185" spans="1:6" ht="15" outlineLevel="2" x14ac:dyDescent="0.25">
      <c r="A185" t="str">
        <f t="shared" si="2"/>
        <v>0410200</v>
      </c>
      <c r="B185" s="37" t="s">
        <v>247</v>
      </c>
      <c r="C185" s="38" t="s">
        <v>13</v>
      </c>
      <c r="D185" s="41">
        <v>65765.7</v>
      </c>
      <c r="E185" s="41">
        <v>10809.5</v>
      </c>
      <c r="F185" s="41">
        <v>19881.900000000001</v>
      </c>
    </row>
    <row r="186" spans="1:6" ht="15" outlineLevel="3" x14ac:dyDescent="0.25">
      <c r="A186" t="str">
        <f t="shared" si="2"/>
        <v>0410240</v>
      </c>
      <c r="B186" s="37" t="s">
        <v>247</v>
      </c>
      <c r="C186" s="38" t="s">
        <v>14</v>
      </c>
      <c r="D186" s="41">
        <v>65765.7</v>
      </c>
      <c r="E186" s="41">
        <v>10809.5</v>
      </c>
      <c r="F186" s="41">
        <v>19881.900000000001</v>
      </c>
    </row>
    <row r="187" spans="1:6" ht="15" outlineLevel="4" x14ac:dyDescent="0.25">
      <c r="A187" t="str">
        <f t="shared" si="2"/>
        <v>0410244</v>
      </c>
      <c r="B187" s="39" t="s">
        <v>247</v>
      </c>
      <c r="C187" s="39" t="s">
        <v>15</v>
      </c>
      <c r="D187" s="42">
        <v>65765.7</v>
      </c>
      <c r="E187" s="42">
        <v>10809.5</v>
      </c>
      <c r="F187" s="42">
        <v>19881.900000000001</v>
      </c>
    </row>
    <row r="188" spans="1:6" ht="15" outlineLevel="1" x14ac:dyDescent="0.25">
      <c r="A188" t="str">
        <f t="shared" si="2"/>
        <v>0412</v>
      </c>
      <c r="B188" s="37" t="s">
        <v>40</v>
      </c>
      <c r="C188" s="38"/>
      <c r="D188" s="41">
        <v>38775.5</v>
      </c>
      <c r="E188" s="41">
        <v>8</v>
      </c>
      <c r="F188" s="41">
        <v>29607.200000000001</v>
      </c>
    </row>
    <row r="189" spans="1:6" ht="15" outlineLevel="2" x14ac:dyDescent="0.25">
      <c r="A189" t="str">
        <f t="shared" si="2"/>
        <v>0412200</v>
      </c>
      <c r="B189" s="37" t="s">
        <v>40</v>
      </c>
      <c r="C189" s="38" t="s">
        <v>13</v>
      </c>
      <c r="D189" s="41">
        <v>9968.2999999999993</v>
      </c>
      <c r="E189" s="41">
        <v>8</v>
      </c>
      <c r="F189" s="41">
        <v>800</v>
      </c>
    </row>
    <row r="190" spans="1:6" ht="15" outlineLevel="3" x14ac:dyDescent="0.25">
      <c r="A190" t="str">
        <f t="shared" si="2"/>
        <v>0412240</v>
      </c>
      <c r="B190" s="37" t="s">
        <v>40</v>
      </c>
      <c r="C190" s="38" t="s">
        <v>14</v>
      </c>
      <c r="D190" s="41">
        <v>9968.2999999999993</v>
      </c>
      <c r="E190" s="41">
        <v>8</v>
      </c>
      <c r="F190" s="41">
        <v>800</v>
      </c>
    </row>
    <row r="191" spans="1:6" ht="15" outlineLevel="4" x14ac:dyDescent="0.25">
      <c r="A191" t="str">
        <f t="shared" si="2"/>
        <v>0412244</v>
      </c>
      <c r="B191" s="39" t="s">
        <v>40</v>
      </c>
      <c r="C191" s="39" t="s">
        <v>15</v>
      </c>
      <c r="D191" s="42">
        <v>9968.2999999999993</v>
      </c>
      <c r="E191" s="42">
        <v>8</v>
      </c>
      <c r="F191" s="42">
        <v>800</v>
      </c>
    </row>
    <row r="192" spans="1:6" ht="15" outlineLevel="2" x14ac:dyDescent="0.25">
      <c r="A192" t="str">
        <f t="shared" si="2"/>
        <v>0412300</v>
      </c>
      <c r="B192" s="37" t="s">
        <v>40</v>
      </c>
      <c r="C192" s="38" t="s">
        <v>46</v>
      </c>
      <c r="D192" s="41">
        <v>22500</v>
      </c>
      <c r="E192" s="41">
        <v>0</v>
      </c>
      <c r="F192" s="41">
        <v>22500</v>
      </c>
    </row>
    <row r="193" spans="1:6" ht="15" outlineLevel="3" x14ac:dyDescent="0.25">
      <c r="A193" t="str">
        <f t="shared" si="2"/>
        <v>0412350</v>
      </c>
      <c r="B193" s="37" t="s">
        <v>40</v>
      </c>
      <c r="C193" s="38" t="s">
        <v>170</v>
      </c>
      <c r="D193" s="41">
        <v>22500</v>
      </c>
      <c r="E193" s="41">
        <v>0</v>
      </c>
      <c r="F193" s="41">
        <v>22500</v>
      </c>
    </row>
    <row r="194" spans="1:6" ht="15" outlineLevel="4" x14ac:dyDescent="0.25">
      <c r="A194" t="str">
        <f t="shared" si="2"/>
        <v>0412350</v>
      </c>
      <c r="B194" s="39" t="s">
        <v>40</v>
      </c>
      <c r="C194" s="39" t="s">
        <v>170</v>
      </c>
      <c r="D194" s="42">
        <v>22500</v>
      </c>
      <c r="E194" s="42">
        <v>0</v>
      </c>
      <c r="F194" s="42">
        <v>22500</v>
      </c>
    </row>
    <row r="195" spans="1:6" ht="15" outlineLevel="2" x14ac:dyDescent="0.25">
      <c r="A195" t="str">
        <f t="shared" si="2"/>
        <v>0412800</v>
      </c>
      <c r="B195" s="37" t="s">
        <v>40</v>
      </c>
      <c r="C195" s="38" t="s">
        <v>20</v>
      </c>
      <c r="D195" s="41">
        <v>6307.2</v>
      </c>
      <c r="E195" s="41">
        <v>0</v>
      </c>
      <c r="F195" s="41">
        <v>6307.2</v>
      </c>
    </row>
    <row r="196" spans="1:6" ht="15" outlineLevel="3" x14ac:dyDescent="0.25">
      <c r="A196" t="str">
        <f t="shared" si="2"/>
        <v>0412810</v>
      </c>
      <c r="B196" s="37" t="s">
        <v>40</v>
      </c>
      <c r="C196" s="38" t="s">
        <v>38</v>
      </c>
      <c r="D196" s="41">
        <v>6307.2</v>
      </c>
      <c r="E196" s="41">
        <v>0</v>
      </c>
      <c r="F196" s="41">
        <v>6307.2</v>
      </c>
    </row>
    <row r="197" spans="1:6" ht="15" outlineLevel="4" x14ac:dyDescent="0.25">
      <c r="A197" t="str">
        <f t="shared" si="2"/>
        <v>0412813</v>
      </c>
      <c r="B197" s="39" t="s">
        <v>40</v>
      </c>
      <c r="C197" s="39" t="s">
        <v>172</v>
      </c>
      <c r="D197" s="42">
        <v>6307.2</v>
      </c>
      <c r="E197" s="42">
        <v>0</v>
      </c>
      <c r="F197" s="42">
        <v>6307.2</v>
      </c>
    </row>
    <row r="198" spans="1:6" ht="15" x14ac:dyDescent="0.25">
      <c r="A198" t="str">
        <f t="shared" si="2"/>
        <v>0500</v>
      </c>
      <c r="B198" s="37" t="s">
        <v>41</v>
      </c>
      <c r="C198" s="38"/>
      <c r="D198" s="41">
        <v>8182001.0999999996</v>
      </c>
      <c r="E198" s="41">
        <v>392763.7</v>
      </c>
      <c r="F198" s="41">
        <v>2110767.5</v>
      </c>
    </row>
    <row r="199" spans="1:6" ht="15" outlineLevel="1" x14ac:dyDescent="0.25">
      <c r="A199" t="str">
        <f t="shared" si="2"/>
        <v>0501</v>
      </c>
      <c r="B199" s="37" t="s">
        <v>42</v>
      </c>
      <c r="C199" s="38"/>
      <c r="D199" s="41">
        <v>5482090.5999999996</v>
      </c>
      <c r="E199" s="41">
        <v>208068.8</v>
      </c>
      <c r="F199" s="41">
        <v>1287944.3</v>
      </c>
    </row>
    <row r="200" spans="1:6" ht="15" outlineLevel="2" x14ac:dyDescent="0.25">
      <c r="A200" t="str">
        <f t="shared" si="2"/>
        <v>0501200</v>
      </c>
      <c r="B200" s="37" t="s">
        <v>42</v>
      </c>
      <c r="C200" s="38" t="s">
        <v>13</v>
      </c>
      <c r="D200" s="41">
        <v>538336.5</v>
      </c>
      <c r="E200" s="41">
        <v>43491.1</v>
      </c>
      <c r="F200" s="41">
        <v>58594.6</v>
      </c>
    </row>
    <row r="201" spans="1:6" ht="15" outlineLevel="3" x14ac:dyDescent="0.25">
      <c r="A201" t="str">
        <f t="shared" si="2"/>
        <v>0501240</v>
      </c>
      <c r="B201" s="37" t="s">
        <v>42</v>
      </c>
      <c r="C201" s="38" t="s">
        <v>14</v>
      </c>
      <c r="D201" s="41">
        <v>538336.5</v>
      </c>
      <c r="E201" s="41">
        <v>43491.1</v>
      </c>
      <c r="F201" s="41">
        <v>58594.6</v>
      </c>
    </row>
    <row r="202" spans="1:6" ht="15" outlineLevel="4" x14ac:dyDescent="0.25">
      <c r="A202" t="str">
        <f t="shared" si="2"/>
        <v>0501244</v>
      </c>
      <c r="B202" s="39" t="s">
        <v>42</v>
      </c>
      <c r="C202" s="39" t="s">
        <v>15</v>
      </c>
      <c r="D202" s="42">
        <v>538336.5</v>
      </c>
      <c r="E202" s="42">
        <v>43491.1</v>
      </c>
      <c r="F202" s="42">
        <v>58594.6</v>
      </c>
    </row>
    <row r="203" spans="1:6" ht="15" outlineLevel="2" x14ac:dyDescent="0.25">
      <c r="A203" t="str">
        <f t="shared" si="2"/>
        <v>0501400</v>
      </c>
      <c r="B203" s="37" t="s">
        <v>42</v>
      </c>
      <c r="C203" s="38" t="s">
        <v>26</v>
      </c>
      <c r="D203" s="41">
        <v>1942164.3</v>
      </c>
      <c r="E203" s="41">
        <v>9600.9</v>
      </c>
      <c r="F203" s="41">
        <v>946074.8</v>
      </c>
    </row>
    <row r="204" spans="1:6" ht="15" outlineLevel="3" x14ac:dyDescent="0.25">
      <c r="A204" t="str">
        <f t="shared" si="2"/>
        <v>0501410</v>
      </c>
      <c r="B204" s="37" t="s">
        <v>42</v>
      </c>
      <c r="C204" s="38" t="s">
        <v>27</v>
      </c>
      <c r="D204" s="41">
        <v>1942164.3</v>
      </c>
      <c r="E204" s="41">
        <v>9600.9</v>
      </c>
      <c r="F204" s="41">
        <v>946074.8</v>
      </c>
    </row>
    <row r="205" spans="1:6" ht="15" outlineLevel="4" x14ac:dyDescent="0.25">
      <c r="A205" t="str">
        <f t="shared" si="2"/>
        <v>0501414</v>
      </c>
      <c r="B205" s="39" t="s">
        <v>42</v>
      </c>
      <c r="C205" s="39" t="s">
        <v>28</v>
      </c>
      <c r="D205" s="42">
        <v>1942164.3</v>
      </c>
      <c r="E205" s="42">
        <v>9600.9</v>
      </c>
      <c r="F205" s="42">
        <v>946074.8</v>
      </c>
    </row>
    <row r="206" spans="1:6" ht="15" outlineLevel="2" x14ac:dyDescent="0.25">
      <c r="A206" t="str">
        <f t="shared" ref="A206:A269" si="3">CONCATENATE(B206,C206)</f>
        <v>0501800</v>
      </c>
      <c r="B206" s="37" t="s">
        <v>42</v>
      </c>
      <c r="C206" s="38" t="s">
        <v>20</v>
      </c>
      <c r="D206" s="41">
        <v>3001589.9</v>
      </c>
      <c r="E206" s="41">
        <v>154976.9</v>
      </c>
      <c r="F206" s="41">
        <v>283274.90000000002</v>
      </c>
    </row>
    <row r="207" spans="1:6" ht="15" outlineLevel="3" x14ac:dyDescent="0.25">
      <c r="A207" t="str">
        <f t="shared" si="3"/>
        <v>0501810</v>
      </c>
      <c r="B207" s="37" t="s">
        <v>42</v>
      </c>
      <c r="C207" s="38" t="s">
        <v>38</v>
      </c>
      <c r="D207" s="41">
        <v>2839941.9</v>
      </c>
      <c r="E207" s="41">
        <v>55703.3</v>
      </c>
      <c r="F207" s="41">
        <v>178894.2</v>
      </c>
    </row>
    <row r="208" spans="1:6" ht="15" outlineLevel="4" x14ac:dyDescent="0.25">
      <c r="A208" t="str">
        <f t="shared" si="3"/>
        <v>0501813</v>
      </c>
      <c r="B208" s="39" t="s">
        <v>42</v>
      </c>
      <c r="C208" s="39" t="s">
        <v>172</v>
      </c>
      <c r="D208" s="42">
        <v>2839941.9</v>
      </c>
      <c r="E208" s="42">
        <v>55703.3</v>
      </c>
      <c r="F208" s="42">
        <v>178894.2</v>
      </c>
    </row>
    <row r="209" spans="1:6" ht="15" outlineLevel="3" x14ac:dyDescent="0.25">
      <c r="A209" t="str">
        <f t="shared" si="3"/>
        <v>0501830</v>
      </c>
      <c r="B209" s="37" t="s">
        <v>42</v>
      </c>
      <c r="C209" s="38" t="s">
        <v>166</v>
      </c>
      <c r="D209" s="41">
        <v>199.8</v>
      </c>
      <c r="E209" s="41">
        <v>167.8</v>
      </c>
      <c r="F209" s="41">
        <v>167.8</v>
      </c>
    </row>
    <row r="210" spans="1:6" ht="15" outlineLevel="4" x14ac:dyDescent="0.25">
      <c r="A210" t="str">
        <f t="shared" si="3"/>
        <v>0501831</v>
      </c>
      <c r="B210" s="39" t="s">
        <v>42</v>
      </c>
      <c r="C210" s="39" t="s">
        <v>167</v>
      </c>
      <c r="D210" s="42">
        <v>199.8</v>
      </c>
      <c r="E210" s="42">
        <v>167.8</v>
      </c>
      <c r="F210" s="42">
        <v>167.8</v>
      </c>
    </row>
    <row r="211" spans="1:6" ht="15" outlineLevel="3" x14ac:dyDescent="0.25">
      <c r="A211" t="str">
        <f t="shared" si="3"/>
        <v>0501850</v>
      </c>
      <c r="B211" s="37" t="s">
        <v>42</v>
      </c>
      <c r="C211" s="38" t="s">
        <v>164</v>
      </c>
      <c r="D211" s="41">
        <v>161448.1</v>
      </c>
      <c r="E211" s="41">
        <v>99105.7</v>
      </c>
      <c r="F211" s="41">
        <v>104212.9</v>
      </c>
    </row>
    <row r="212" spans="1:6" ht="15" outlineLevel="4" x14ac:dyDescent="0.25">
      <c r="A212" t="str">
        <f t="shared" si="3"/>
        <v>0501853</v>
      </c>
      <c r="B212" s="39" t="s">
        <v>42</v>
      </c>
      <c r="C212" s="39" t="s">
        <v>165</v>
      </c>
      <c r="D212" s="42">
        <v>161448.1</v>
      </c>
      <c r="E212" s="42">
        <v>99105.7</v>
      </c>
      <c r="F212" s="42">
        <v>104212.9</v>
      </c>
    </row>
    <row r="213" spans="1:6" ht="15" outlineLevel="1" x14ac:dyDescent="0.25">
      <c r="A213" t="str">
        <f t="shared" si="3"/>
        <v>0502</v>
      </c>
      <c r="B213" s="37" t="s">
        <v>43</v>
      </c>
      <c r="C213" s="38"/>
      <c r="D213" s="41">
        <v>1080929.3999999999</v>
      </c>
      <c r="E213" s="41">
        <v>16270.7</v>
      </c>
      <c r="F213" s="41">
        <v>485639.3</v>
      </c>
    </row>
    <row r="214" spans="1:6" ht="15" outlineLevel="2" x14ac:dyDescent="0.25">
      <c r="A214" t="str">
        <f t="shared" si="3"/>
        <v>0502200</v>
      </c>
      <c r="B214" s="37" t="s">
        <v>43</v>
      </c>
      <c r="C214" s="38" t="s">
        <v>13</v>
      </c>
      <c r="D214" s="41">
        <v>52936.2</v>
      </c>
      <c r="E214" s="41">
        <v>15681.4</v>
      </c>
      <c r="F214" s="41">
        <v>20897.900000000001</v>
      </c>
    </row>
    <row r="215" spans="1:6" ht="15" outlineLevel="3" x14ac:dyDescent="0.25">
      <c r="A215" t="str">
        <f t="shared" si="3"/>
        <v>0502240</v>
      </c>
      <c r="B215" s="37" t="s">
        <v>43</v>
      </c>
      <c r="C215" s="38" t="s">
        <v>14</v>
      </c>
      <c r="D215" s="41">
        <v>52936.2</v>
      </c>
      <c r="E215" s="41">
        <v>15681.4</v>
      </c>
      <c r="F215" s="41">
        <v>20897.900000000001</v>
      </c>
    </row>
    <row r="216" spans="1:6" ht="15" outlineLevel="4" x14ac:dyDescent="0.25">
      <c r="A216" t="str">
        <f t="shared" si="3"/>
        <v>0502244</v>
      </c>
      <c r="B216" s="39" t="s">
        <v>43</v>
      </c>
      <c r="C216" s="39" t="s">
        <v>15</v>
      </c>
      <c r="D216" s="42">
        <v>44097.9</v>
      </c>
      <c r="E216" s="42">
        <v>15681.4</v>
      </c>
      <c r="F216" s="42">
        <v>18897.900000000001</v>
      </c>
    </row>
    <row r="217" spans="1:6" ht="15" outlineLevel="4" x14ac:dyDescent="0.25">
      <c r="A217" t="str">
        <f t="shared" si="3"/>
        <v>0502247</v>
      </c>
      <c r="B217" s="39" t="s">
        <v>43</v>
      </c>
      <c r="C217" s="39" t="s">
        <v>190</v>
      </c>
      <c r="D217" s="42">
        <v>8838.2999999999993</v>
      </c>
      <c r="E217" s="42">
        <v>0</v>
      </c>
      <c r="F217" s="42">
        <v>2000</v>
      </c>
    </row>
    <row r="218" spans="1:6" ht="15" outlineLevel="2" x14ac:dyDescent="0.25">
      <c r="A218" t="str">
        <f t="shared" si="3"/>
        <v>0502800</v>
      </c>
      <c r="B218" s="37" t="s">
        <v>43</v>
      </c>
      <c r="C218" s="38" t="s">
        <v>20</v>
      </c>
      <c r="D218" s="41">
        <v>1027993.2</v>
      </c>
      <c r="E218" s="41">
        <v>589.20000000000005</v>
      </c>
      <c r="F218" s="41">
        <v>464741.4</v>
      </c>
    </row>
    <row r="219" spans="1:6" ht="15" outlineLevel="3" x14ac:dyDescent="0.25">
      <c r="A219" t="str">
        <f t="shared" si="3"/>
        <v>0502810</v>
      </c>
      <c r="B219" s="37" t="s">
        <v>43</v>
      </c>
      <c r="C219" s="38" t="s">
        <v>38</v>
      </c>
      <c r="D219" s="41">
        <v>1027977.2</v>
      </c>
      <c r="E219" s="41">
        <v>573.29999999999995</v>
      </c>
      <c r="F219" s="41">
        <v>464725.4</v>
      </c>
    </row>
    <row r="220" spans="1:6" ht="15" outlineLevel="4" x14ac:dyDescent="0.25">
      <c r="A220" t="str">
        <f t="shared" si="3"/>
        <v>0502813</v>
      </c>
      <c r="B220" s="39" t="s">
        <v>43</v>
      </c>
      <c r="C220" s="39" t="s">
        <v>172</v>
      </c>
      <c r="D220" s="42">
        <v>1027977.2</v>
      </c>
      <c r="E220" s="42">
        <v>573.29999999999995</v>
      </c>
      <c r="F220" s="42">
        <v>464725.4</v>
      </c>
    </row>
    <row r="221" spans="1:6" ht="15" outlineLevel="3" x14ac:dyDescent="0.25">
      <c r="A221" t="str">
        <f t="shared" si="3"/>
        <v>0502850</v>
      </c>
      <c r="B221" s="37" t="s">
        <v>43</v>
      </c>
      <c r="C221" s="38" t="s">
        <v>164</v>
      </c>
      <c r="D221" s="41">
        <v>16</v>
      </c>
      <c r="E221" s="41">
        <v>16</v>
      </c>
      <c r="F221" s="41">
        <v>16</v>
      </c>
    </row>
    <row r="222" spans="1:6" ht="15" outlineLevel="4" x14ac:dyDescent="0.25">
      <c r="A222" t="str">
        <f t="shared" si="3"/>
        <v>0502853</v>
      </c>
      <c r="B222" s="39" t="s">
        <v>43</v>
      </c>
      <c r="C222" s="39" t="s">
        <v>165</v>
      </c>
      <c r="D222" s="42">
        <v>16</v>
      </c>
      <c r="E222" s="42">
        <v>16</v>
      </c>
      <c r="F222" s="42">
        <v>16</v>
      </c>
    </row>
    <row r="223" spans="1:6" ht="15" outlineLevel="1" x14ac:dyDescent="0.25">
      <c r="A223" t="str">
        <f t="shared" si="3"/>
        <v>0503</v>
      </c>
      <c r="B223" s="37" t="s">
        <v>44</v>
      </c>
      <c r="C223" s="38"/>
      <c r="D223" s="41">
        <v>1151725.3</v>
      </c>
      <c r="E223" s="41">
        <v>84463.9</v>
      </c>
      <c r="F223" s="41">
        <v>213986.5</v>
      </c>
    </row>
    <row r="224" spans="1:6" ht="15" outlineLevel="2" x14ac:dyDescent="0.25">
      <c r="A224" t="str">
        <f t="shared" si="3"/>
        <v>0503200</v>
      </c>
      <c r="B224" s="37" t="s">
        <v>44</v>
      </c>
      <c r="C224" s="38" t="s">
        <v>13</v>
      </c>
      <c r="D224" s="41">
        <v>1132485.1000000001</v>
      </c>
      <c r="E224" s="41">
        <v>84463.9</v>
      </c>
      <c r="F224" s="41">
        <v>213986.5</v>
      </c>
    </row>
    <row r="225" spans="1:6" ht="15" outlineLevel="3" x14ac:dyDescent="0.25">
      <c r="A225" t="str">
        <f t="shared" si="3"/>
        <v>0503240</v>
      </c>
      <c r="B225" s="37" t="s">
        <v>44</v>
      </c>
      <c r="C225" s="38" t="s">
        <v>14</v>
      </c>
      <c r="D225" s="41">
        <v>1132485.1000000001</v>
      </c>
      <c r="E225" s="41">
        <v>84463.9</v>
      </c>
      <c r="F225" s="41">
        <v>213986.5</v>
      </c>
    </row>
    <row r="226" spans="1:6" ht="15" outlineLevel="4" x14ac:dyDescent="0.25">
      <c r="A226" t="str">
        <f t="shared" si="3"/>
        <v>0503244</v>
      </c>
      <c r="B226" s="39" t="s">
        <v>44</v>
      </c>
      <c r="C226" s="39" t="s">
        <v>15</v>
      </c>
      <c r="D226" s="42">
        <v>1126425.8</v>
      </c>
      <c r="E226" s="42">
        <v>82655</v>
      </c>
      <c r="F226" s="42">
        <v>211700</v>
      </c>
    </row>
    <row r="227" spans="1:6" ht="15" outlineLevel="4" x14ac:dyDescent="0.25">
      <c r="A227" t="str">
        <f t="shared" si="3"/>
        <v>0503247</v>
      </c>
      <c r="B227" s="39" t="s">
        <v>44</v>
      </c>
      <c r="C227" s="39" t="s">
        <v>190</v>
      </c>
      <c r="D227" s="42">
        <v>6059.3</v>
      </c>
      <c r="E227" s="42">
        <v>1808.9</v>
      </c>
      <c r="F227" s="42">
        <v>2286.5</v>
      </c>
    </row>
    <row r="228" spans="1:6" ht="15" outlineLevel="2" x14ac:dyDescent="0.25">
      <c r="A228" t="str">
        <f t="shared" si="3"/>
        <v>0503400</v>
      </c>
      <c r="B228" s="37" t="s">
        <v>44</v>
      </c>
      <c r="C228" s="38" t="s">
        <v>26</v>
      </c>
      <c r="D228" s="41">
        <v>8453.4</v>
      </c>
      <c r="E228" s="41">
        <v>0</v>
      </c>
      <c r="F228" s="41">
        <v>0</v>
      </c>
    </row>
    <row r="229" spans="1:6" ht="15" outlineLevel="3" x14ac:dyDescent="0.25">
      <c r="A229" t="str">
        <f t="shared" si="3"/>
        <v>0503410</v>
      </c>
      <c r="B229" s="37" t="s">
        <v>44</v>
      </c>
      <c r="C229" s="38" t="s">
        <v>27</v>
      </c>
      <c r="D229" s="41">
        <v>8453.4</v>
      </c>
      <c r="E229" s="41">
        <v>0</v>
      </c>
      <c r="F229" s="41">
        <v>0</v>
      </c>
    </row>
    <row r="230" spans="1:6" ht="15" outlineLevel="4" x14ac:dyDescent="0.25">
      <c r="A230" t="str">
        <f t="shared" si="3"/>
        <v>0503414</v>
      </c>
      <c r="B230" s="39" t="s">
        <v>44</v>
      </c>
      <c r="C230" s="39" t="s">
        <v>28</v>
      </c>
      <c r="D230" s="42">
        <v>8453.4</v>
      </c>
      <c r="E230" s="42">
        <v>0</v>
      </c>
      <c r="F230" s="42">
        <v>0</v>
      </c>
    </row>
    <row r="231" spans="1:6" ht="15" outlineLevel="2" x14ac:dyDescent="0.25">
      <c r="A231" t="str">
        <f t="shared" si="3"/>
        <v>0503800</v>
      </c>
      <c r="B231" s="37" t="s">
        <v>44</v>
      </c>
      <c r="C231" s="38" t="s">
        <v>20</v>
      </c>
      <c r="D231" s="41">
        <v>10786.8</v>
      </c>
      <c r="E231" s="41">
        <v>0</v>
      </c>
      <c r="F231" s="41">
        <v>0</v>
      </c>
    </row>
    <row r="232" spans="1:6" ht="15" outlineLevel="3" x14ac:dyDescent="0.25">
      <c r="A232" t="str">
        <f t="shared" si="3"/>
        <v>0503810</v>
      </c>
      <c r="B232" s="37" t="s">
        <v>44</v>
      </c>
      <c r="C232" s="38" t="s">
        <v>38</v>
      </c>
      <c r="D232" s="41">
        <v>10786.8</v>
      </c>
      <c r="E232" s="41">
        <v>0</v>
      </c>
      <c r="F232" s="41">
        <v>0</v>
      </c>
    </row>
    <row r="233" spans="1:6" ht="15" outlineLevel="4" x14ac:dyDescent="0.25">
      <c r="A233" t="str">
        <f t="shared" si="3"/>
        <v>0503813</v>
      </c>
      <c r="B233" s="39" t="s">
        <v>44</v>
      </c>
      <c r="C233" s="39" t="s">
        <v>172</v>
      </c>
      <c r="D233" s="42">
        <v>10786.8</v>
      </c>
      <c r="E233" s="42">
        <v>0</v>
      </c>
      <c r="F233" s="42">
        <v>0</v>
      </c>
    </row>
    <row r="234" spans="1:6" ht="15" outlineLevel="1" x14ac:dyDescent="0.25">
      <c r="A234" t="str">
        <f t="shared" si="3"/>
        <v>0505</v>
      </c>
      <c r="B234" s="37" t="s">
        <v>45</v>
      </c>
      <c r="C234" s="38"/>
      <c r="D234" s="41">
        <v>467255.8</v>
      </c>
      <c r="E234" s="41">
        <v>83960.3</v>
      </c>
      <c r="F234" s="41">
        <v>123197.4</v>
      </c>
    </row>
    <row r="235" spans="1:6" ht="15" outlineLevel="2" x14ac:dyDescent="0.25">
      <c r="A235" t="str">
        <f t="shared" si="3"/>
        <v>0505100</v>
      </c>
      <c r="B235" s="37" t="s">
        <v>45</v>
      </c>
      <c r="C235" s="38" t="s">
        <v>8</v>
      </c>
      <c r="D235" s="41">
        <v>374864.3</v>
      </c>
      <c r="E235" s="41">
        <v>71805.3</v>
      </c>
      <c r="F235" s="41">
        <v>98606.9</v>
      </c>
    </row>
    <row r="236" spans="1:6" ht="15" outlineLevel="3" x14ac:dyDescent="0.25">
      <c r="A236" t="str">
        <f t="shared" si="3"/>
        <v>0505110</v>
      </c>
      <c r="B236" s="37" t="s">
        <v>45</v>
      </c>
      <c r="C236" s="38" t="s">
        <v>23</v>
      </c>
      <c r="D236" s="41">
        <v>107866.5</v>
      </c>
      <c r="E236" s="41">
        <v>19843.3</v>
      </c>
      <c r="F236" s="41">
        <v>34578.1</v>
      </c>
    </row>
    <row r="237" spans="1:6" ht="15" outlineLevel="4" x14ac:dyDescent="0.25">
      <c r="A237" t="str">
        <f t="shared" si="3"/>
        <v>0505111</v>
      </c>
      <c r="B237" s="39" t="s">
        <v>45</v>
      </c>
      <c r="C237" s="39" t="s">
        <v>24</v>
      </c>
      <c r="D237" s="42">
        <v>81465.5</v>
      </c>
      <c r="E237" s="42">
        <v>15519.9</v>
      </c>
      <c r="F237" s="42">
        <v>24745</v>
      </c>
    </row>
    <row r="238" spans="1:6" ht="15" outlineLevel="4" x14ac:dyDescent="0.25">
      <c r="A238" t="str">
        <f t="shared" si="3"/>
        <v>0505112</v>
      </c>
      <c r="B238" s="39" t="s">
        <v>45</v>
      </c>
      <c r="C238" s="39" t="s">
        <v>25</v>
      </c>
      <c r="D238" s="42">
        <v>2483.4</v>
      </c>
      <c r="E238" s="42">
        <v>205.4</v>
      </c>
      <c r="F238" s="42">
        <v>1232.5</v>
      </c>
    </row>
    <row r="239" spans="1:6" ht="15" outlineLevel="4" x14ac:dyDescent="0.25">
      <c r="A239" t="str">
        <f t="shared" si="3"/>
        <v>0505119</v>
      </c>
      <c r="B239" s="39" t="s">
        <v>45</v>
      </c>
      <c r="C239" s="39" t="s">
        <v>155</v>
      </c>
      <c r="D239" s="42">
        <v>23917.599999999999</v>
      </c>
      <c r="E239" s="42">
        <v>4118</v>
      </c>
      <c r="F239" s="42">
        <v>8600.6</v>
      </c>
    </row>
    <row r="240" spans="1:6" ht="15" outlineLevel="3" x14ac:dyDescent="0.25">
      <c r="A240" t="str">
        <f t="shared" si="3"/>
        <v>0505120</v>
      </c>
      <c r="B240" s="37" t="s">
        <v>45</v>
      </c>
      <c r="C240" s="38" t="s">
        <v>9</v>
      </c>
      <c r="D240" s="41">
        <v>266997.8</v>
      </c>
      <c r="E240" s="41">
        <v>51962</v>
      </c>
      <c r="F240" s="41">
        <v>64028.800000000003</v>
      </c>
    </row>
    <row r="241" spans="1:6" ht="15" outlineLevel="4" x14ac:dyDescent="0.25">
      <c r="A241" t="str">
        <f t="shared" si="3"/>
        <v>0505121</v>
      </c>
      <c r="B241" s="39" t="s">
        <v>45</v>
      </c>
      <c r="C241" s="39" t="s">
        <v>10</v>
      </c>
      <c r="D241" s="42">
        <v>204363.8</v>
      </c>
      <c r="E241" s="42">
        <v>40892.199999999997</v>
      </c>
      <c r="F241" s="42">
        <v>48834.2</v>
      </c>
    </row>
    <row r="242" spans="1:6" ht="15" outlineLevel="4" x14ac:dyDescent="0.25">
      <c r="A242" t="str">
        <f t="shared" si="3"/>
        <v>0505122</v>
      </c>
      <c r="B242" s="39" t="s">
        <v>45</v>
      </c>
      <c r="C242" s="39" t="s">
        <v>11</v>
      </c>
      <c r="D242" s="42">
        <v>4871.3999999999996</v>
      </c>
      <c r="E242" s="42">
        <v>576.4</v>
      </c>
      <c r="F242" s="42">
        <v>1583.1</v>
      </c>
    </row>
    <row r="243" spans="1:6" ht="15" outlineLevel="4" x14ac:dyDescent="0.25">
      <c r="A243" t="str">
        <f t="shared" si="3"/>
        <v>0505129</v>
      </c>
      <c r="B243" s="39" t="s">
        <v>45</v>
      </c>
      <c r="C243" s="39" t="s">
        <v>154</v>
      </c>
      <c r="D243" s="42">
        <v>57762.7</v>
      </c>
      <c r="E243" s="42">
        <v>10493.4</v>
      </c>
      <c r="F243" s="42">
        <v>13611.6</v>
      </c>
    </row>
    <row r="244" spans="1:6" ht="15" outlineLevel="2" x14ac:dyDescent="0.25">
      <c r="A244" t="str">
        <f t="shared" si="3"/>
        <v>0505200</v>
      </c>
      <c r="B244" s="37" t="s">
        <v>45</v>
      </c>
      <c r="C244" s="38" t="s">
        <v>13</v>
      </c>
      <c r="D244" s="41">
        <v>90552.4</v>
      </c>
      <c r="E244" s="41">
        <v>11137.1</v>
      </c>
      <c r="F244" s="41">
        <v>23074.2</v>
      </c>
    </row>
    <row r="245" spans="1:6" ht="15" outlineLevel="3" x14ac:dyDescent="0.25">
      <c r="A245" t="str">
        <f t="shared" si="3"/>
        <v>0505240</v>
      </c>
      <c r="B245" s="37" t="s">
        <v>45</v>
      </c>
      <c r="C245" s="38" t="s">
        <v>14</v>
      </c>
      <c r="D245" s="41">
        <v>90552.4</v>
      </c>
      <c r="E245" s="41">
        <v>11137.1</v>
      </c>
      <c r="F245" s="41">
        <v>23074.2</v>
      </c>
    </row>
    <row r="246" spans="1:6" ht="15" outlineLevel="4" x14ac:dyDescent="0.25">
      <c r="A246" t="str">
        <f t="shared" si="3"/>
        <v>0505243</v>
      </c>
      <c r="B246" s="39" t="s">
        <v>45</v>
      </c>
      <c r="C246" s="39" t="s">
        <v>17</v>
      </c>
      <c r="D246" s="42">
        <v>13167.4</v>
      </c>
      <c r="E246" s="42">
        <v>0</v>
      </c>
      <c r="F246" s="42">
        <v>0</v>
      </c>
    </row>
    <row r="247" spans="1:6" ht="15" outlineLevel="4" x14ac:dyDescent="0.25">
      <c r="A247" t="str">
        <f t="shared" si="3"/>
        <v>0505244</v>
      </c>
      <c r="B247" s="39" t="s">
        <v>45</v>
      </c>
      <c r="C247" s="39" t="s">
        <v>15</v>
      </c>
      <c r="D247" s="42">
        <v>70905.3</v>
      </c>
      <c r="E247" s="42">
        <v>10200.299999999999</v>
      </c>
      <c r="F247" s="42">
        <v>21123.9</v>
      </c>
    </row>
    <row r="248" spans="1:6" ht="15" outlineLevel="4" x14ac:dyDescent="0.25">
      <c r="A248" t="str">
        <f t="shared" si="3"/>
        <v>0505247</v>
      </c>
      <c r="B248" s="39" t="s">
        <v>45</v>
      </c>
      <c r="C248" s="39" t="s">
        <v>190</v>
      </c>
      <c r="D248" s="42">
        <v>6479.7</v>
      </c>
      <c r="E248" s="42">
        <v>936.8</v>
      </c>
      <c r="F248" s="42">
        <v>1950.3</v>
      </c>
    </row>
    <row r="249" spans="1:6" ht="15" outlineLevel="2" x14ac:dyDescent="0.25">
      <c r="A249" t="str">
        <f t="shared" si="3"/>
        <v>0505300</v>
      </c>
      <c r="B249" s="37" t="s">
        <v>45</v>
      </c>
      <c r="C249" s="38" t="s">
        <v>46</v>
      </c>
      <c r="D249" s="41">
        <v>1140.9000000000001</v>
      </c>
      <c r="E249" s="41">
        <v>779.6</v>
      </c>
      <c r="F249" s="41">
        <v>818.1</v>
      </c>
    </row>
    <row r="250" spans="1:6" ht="15" outlineLevel="3" x14ac:dyDescent="0.25">
      <c r="A250" t="str">
        <f t="shared" si="3"/>
        <v>0505320</v>
      </c>
      <c r="B250" s="37" t="s">
        <v>45</v>
      </c>
      <c r="C250" s="38" t="s">
        <v>54</v>
      </c>
      <c r="D250" s="41">
        <v>1140.9000000000001</v>
      </c>
      <c r="E250" s="41">
        <v>779.6</v>
      </c>
      <c r="F250" s="41">
        <v>818.1</v>
      </c>
    </row>
    <row r="251" spans="1:6" ht="15" outlineLevel="4" x14ac:dyDescent="0.25">
      <c r="A251" t="str">
        <f t="shared" si="3"/>
        <v>0505321</v>
      </c>
      <c r="B251" s="39" t="s">
        <v>45</v>
      </c>
      <c r="C251" s="39" t="s">
        <v>55</v>
      </c>
      <c r="D251" s="42">
        <v>1140.9000000000001</v>
      </c>
      <c r="E251" s="42">
        <v>779.6</v>
      </c>
      <c r="F251" s="42">
        <v>818.1</v>
      </c>
    </row>
    <row r="252" spans="1:6" ht="15" outlineLevel="2" x14ac:dyDescent="0.25">
      <c r="A252" t="str">
        <f t="shared" si="3"/>
        <v>0505800</v>
      </c>
      <c r="B252" s="37" t="s">
        <v>45</v>
      </c>
      <c r="C252" s="38" t="s">
        <v>20</v>
      </c>
      <c r="D252" s="41">
        <v>698.2</v>
      </c>
      <c r="E252" s="41">
        <v>238.2</v>
      </c>
      <c r="F252" s="41">
        <v>698.2</v>
      </c>
    </row>
    <row r="253" spans="1:6" ht="15" outlineLevel="3" x14ac:dyDescent="0.25">
      <c r="A253" t="str">
        <f t="shared" si="3"/>
        <v>0505830</v>
      </c>
      <c r="B253" s="37" t="s">
        <v>45</v>
      </c>
      <c r="C253" s="38" t="s">
        <v>166</v>
      </c>
      <c r="D253" s="41">
        <v>134.5</v>
      </c>
      <c r="E253" s="41">
        <v>74.599999999999994</v>
      </c>
      <c r="F253" s="41">
        <v>134.5</v>
      </c>
    </row>
    <row r="254" spans="1:6" ht="15" outlineLevel="4" x14ac:dyDescent="0.25">
      <c r="A254" t="str">
        <f t="shared" si="3"/>
        <v>0505831</v>
      </c>
      <c r="B254" s="39" t="s">
        <v>45</v>
      </c>
      <c r="C254" s="39" t="s">
        <v>167</v>
      </c>
      <c r="D254" s="42">
        <v>134.5</v>
      </c>
      <c r="E254" s="42">
        <v>74.599999999999994</v>
      </c>
      <c r="F254" s="42">
        <v>134.5</v>
      </c>
    </row>
    <row r="255" spans="1:6" ht="15" outlineLevel="3" x14ac:dyDescent="0.25">
      <c r="A255" t="str">
        <f t="shared" si="3"/>
        <v>0505850</v>
      </c>
      <c r="B255" s="37" t="s">
        <v>45</v>
      </c>
      <c r="C255" s="38" t="s">
        <v>164</v>
      </c>
      <c r="D255" s="41">
        <v>563.70000000000005</v>
      </c>
      <c r="E255" s="41">
        <v>163.6</v>
      </c>
      <c r="F255" s="41">
        <v>563.70000000000005</v>
      </c>
    </row>
    <row r="256" spans="1:6" ht="15" outlineLevel="4" x14ac:dyDescent="0.25">
      <c r="A256" t="str">
        <f t="shared" si="3"/>
        <v>0505852</v>
      </c>
      <c r="B256" s="39" t="s">
        <v>45</v>
      </c>
      <c r="C256" s="39" t="s">
        <v>168</v>
      </c>
      <c r="D256" s="42">
        <v>400</v>
      </c>
      <c r="E256" s="42">
        <v>0</v>
      </c>
      <c r="F256" s="42">
        <v>400</v>
      </c>
    </row>
    <row r="257" spans="1:6" ht="15" outlineLevel="4" x14ac:dyDescent="0.25">
      <c r="A257" t="str">
        <f t="shared" si="3"/>
        <v>0505853</v>
      </c>
      <c r="B257" s="39" t="s">
        <v>45</v>
      </c>
      <c r="C257" s="39" t="s">
        <v>165</v>
      </c>
      <c r="D257" s="42">
        <v>163.69999999999999</v>
      </c>
      <c r="E257" s="42">
        <v>163.6</v>
      </c>
      <c r="F257" s="42">
        <v>163.69999999999999</v>
      </c>
    </row>
    <row r="258" spans="1:6" ht="15" x14ac:dyDescent="0.25">
      <c r="A258" t="str">
        <f t="shared" si="3"/>
        <v>0600</v>
      </c>
      <c r="B258" s="37" t="s">
        <v>179</v>
      </c>
      <c r="C258" s="38"/>
      <c r="D258" s="41">
        <v>735706.2</v>
      </c>
      <c r="E258" s="41">
        <v>10504.6</v>
      </c>
      <c r="F258" s="41">
        <v>22875.7</v>
      </c>
    </row>
    <row r="259" spans="1:6" ht="15" outlineLevel="1" x14ac:dyDescent="0.25">
      <c r="A259" t="str">
        <f t="shared" si="3"/>
        <v>0602</v>
      </c>
      <c r="B259" s="37" t="s">
        <v>199</v>
      </c>
      <c r="C259" s="38"/>
      <c r="D259" s="41">
        <v>640945.1</v>
      </c>
      <c r="E259" s="41">
        <v>1767.7</v>
      </c>
      <c r="F259" s="41">
        <v>4880.3999999999996</v>
      </c>
    </row>
    <row r="260" spans="1:6" ht="15" outlineLevel="2" x14ac:dyDescent="0.25">
      <c r="A260" t="str">
        <f t="shared" si="3"/>
        <v>0602200</v>
      </c>
      <c r="B260" s="37" t="s">
        <v>199</v>
      </c>
      <c r="C260" s="38" t="s">
        <v>13</v>
      </c>
      <c r="D260" s="41">
        <v>640945.1</v>
      </c>
      <c r="E260" s="41">
        <v>1767.7</v>
      </c>
      <c r="F260" s="41">
        <v>4880.3999999999996</v>
      </c>
    </row>
    <row r="261" spans="1:6" ht="15" outlineLevel="3" x14ac:dyDescent="0.25">
      <c r="A261" t="str">
        <f t="shared" si="3"/>
        <v>0602240</v>
      </c>
      <c r="B261" s="37" t="s">
        <v>199</v>
      </c>
      <c r="C261" s="38" t="s">
        <v>14</v>
      </c>
      <c r="D261" s="41">
        <v>640945.1</v>
      </c>
      <c r="E261" s="41">
        <v>1767.7</v>
      </c>
      <c r="F261" s="41">
        <v>4880.3999999999996</v>
      </c>
    </row>
    <row r="262" spans="1:6" ht="15" outlineLevel="4" x14ac:dyDescent="0.25">
      <c r="A262" t="str">
        <f t="shared" si="3"/>
        <v>0602244</v>
      </c>
      <c r="B262" s="39" t="s">
        <v>199</v>
      </c>
      <c r="C262" s="39" t="s">
        <v>15</v>
      </c>
      <c r="D262" s="42">
        <v>640945.1</v>
      </c>
      <c r="E262" s="42">
        <v>1767.7</v>
      </c>
      <c r="F262" s="42">
        <v>4880.3999999999996</v>
      </c>
    </row>
    <row r="263" spans="1:6" ht="15" outlineLevel="1" x14ac:dyDescent="0.25">
      <c r="A263" t="str">
        <f t="shared" si="3"/>
        <v>0603</v>
      </c>
      <c r="B263" s="37" t="s">
        <v>178</v>
      </c>
      <c r="C263" s="38"/>
      <c r="D263" s="41">
        <v>17346.2</v>
      </c>
      <c r="E263" s="41">
        <v>0</v>
      </c>
      <c r="F263" s="41">
        <v>3149.7</v>
      </c>
    </row>
    <row r="264" spans="1:6" ht="15" outlineLevel="2" x14ac:dyDescent="0.25">
      <c r="A264" t="str">
        <f t="shared" si="3"/>
        <v>0603100</v>
      </c>
      <c r="B264" s="37" t="s">
        <v>178</v>
      </c>
      <c r="C264" s="38" t="s">
        <v>8</v>
      </c>
      <c r="D264" s="41">
        <v>934.1</v>
      </c>
      <c r="E264" s="41">
        <v>0</v>
      </c>
      <c r="F264" s="41">
        <v>169.7</v>
      </c>
    </row>
    <row r="265" spans="1:6" ht="15" outlineLevel="3" x14ac:dyDescent="0.25">
      <c r="A265" t="str">
        <f t="shared" si="3"/>
        <v>0603110</v>
      </c>
      <c r="B265" s="37" t="s">
        <v>178</v>
      </c>
      <c r="C265" s="38" t="s">
        <v>23</v>
      </c>
      <c r="D265" s="41">
        <v>934.1</v>
      </c>
      <c r="E265" s="41">
        <v>0</v>
      </c>
      <c r="F265" s="41">
        <v>169.7</v>
      </c>
    </row>
    <row r="266" spans="1:6" ht="15" outlineLevel="4" x14ac:dyDescent="0.25">
      <c r="A266" t="str">
        <f t="shared" si="3"/>
        <v>0603111</v>
      </c>
      <c r="B266" s="39" t="s">
        <v>178</v>
      </c>
      <c r="C266" s="39" t="s">
        <v>24</v>
      </c>
      <c r="D266" s="42">
        <v>714.4</v>
      </c>
      <c r="E266" s="42">
        <v>0</v>
      </c>
      <c r="F266" s="42">
        <v>129.80000000000001</v>
      </c>
    </row>
    <row r="267" spans="1:6" ht="15" outlineLevel="4" x14ac:dyDescent="0.25">
      <c r="A267" t="str">
        <f t="shared" si="3"/>
        <v>0603119</v>
      </c>
      <c r="B267" s="39" t="s">
        <v>178</v>
      </c>
      <c r="C267" s="39" t="s">
        <v>155</v>
      </c>
      <c r="D267" s="42">
        <v>219.7</v>
      </c>
      <c r="E267" s="42">
        <v>0</v>
      </c>
      <c r="F267" s="42">
        <v>39.9</v>
      </c>
    </row>
    <row r="268" spans="1:6" ht="15" outlineLevel="2" x14ac:dyDescent="0.25">
      <c r="A268" t="str">
        <f t="shared" si="3"/>
        <v>0603200</v>
      </c>
      <c r="B268" s="37" t="s">
        <v>178</v>
      </c>
      <c r="C268" s="38" t="s">
        <v>13</v>
      </c>
      <c r="D268" s="41">
        <v>16412.099999999999</v>
      </c>
      <c r="E268" s="41">
        <v>0</v>
      </c>
      <c r="F268" s="41">
        <v>2980</v>
      </c>
    </row>
    <row r="269" spans="1:6" ht="15" outlineLevel="3" x14ac:dyDescent="0.25">
      <c r="A269" t="str">
        <f t="shared" si="3"/>
        <v>0603240</v>
      </c>
      <c r="B269" s="37" t="s">
        <v>178</v>
      </c>
      <c r="C269" s="38" t="s">
        <v>14</v>
      </c>
      <c r="D269" s="41">
        <v>16412.099999999999</v>
      </c>
      <c r="E269" s="41">
        <v>0</v>
      </c>
      <c r="F269" s="41">
        <v>2980</v>
      </c>
    </row>
    <row r="270" spans="1:6" ht="15" outlineLevel="4" x14ac:dyDescent="0.25">
      <c r="A270" t="str">
        <f t="shared" ref="A270:A333" si="4">CONCATENATE(B270,C270)</f>
        <v>0603244</v>
      </c>
      <c r="B270" s="39" t="s">
        <v>178</v>
      </c>
      <c r="C270" s="39" t="s">
        <v>15</v>
      </c>
      <c r="D270" s="42">
        <v>16412.099999999999</v>
      </c>
      <c r="E270" s="42">
        <v>0</v>
      </c>
      <c r="F270" s="42">
        <v>2980</v>
      </c>
    </row>
    <row r="271" spans="1:6" ht="15" outlineLevel="1" x14ac:dyDescent="0.25">
      <c r="A271" t="str">
        <f t="shared" si="4"/>
        <v>0605</v>
      </c>
      <c r="B271" s="37" t="s">
        <v>200</v>
      </c>
      <c r="C271" s="38"/>
      <c r="D271" s="41">
        <v>77414.899999999994</v>
      </c>
      <c r="E271" s="41">
        <v>8736.9</v>
      </c>
      <c r="F271" s="41">
        <v>14845.6</v>
      </c>
    </row>
    <row r="272" spans="1:6" ht="15" outlineLevel="2" x14ac:dyDescent="0.25">
      <c r="A272" t="str">
        <f t="shared" si="4"/>
        <v>0605100</v>
      </c>
      <c r="B272" s="37" t="s">
        <v>200</v>
      </c>
      <c r="C272" s="38" t="s">
        <v>8</v>
      </c>
      <c r="D272" s="41">
        <v>70511.3</v>
      </c>
      <c r="E272" s="41">
        <v>7936.6</v>
      </c>
      <c r="F272" s="41">
        <v>13430.3</v>
      </c>
    </row>
    <row r="273" spans="1:6" ht="15" outlineLevel="3" x14ac:dyDescent="0.25">
      <c r="A273" t="str">
        <f t="shared" si="4"/>
        <v>0605110</v>
      </c>
      <c r="B273" s="37" t="s">
        <v>200</v>
      </c>
      <c r="C273" s="38" t="s">
        <v>23</v>
      </c>
      <c r="D273" s="41">
        <v>70511.3</v>
      </c>
      <c r="E273" s="41">
        <v>7936.6</v>
      </c>
      <c r="F273" s="41">
        <v>13430.3</v>
      </c>
    </row>
    <row r="274" spans="1:6" ht="15" outlineLevel="4" x14ac:dyDescent="0.25">
      <c r="A274" t="str">
        <f t="shared" si="4"/>
        <v>0605111</v>
      </c>
      <c r="B274" s="39" t="s">
        <v>200</v>
      </c>
      <c r="C274" s="39" t="s">
        <v>24</v>
      </c>
      <c r="D274" s="42">
        <v>52862.3</v>
      </c>
      <c r="E274" s="42">
        <v>5693.4</v>
      </c>
      <c r="F274" s="42">
        <v>8552.5</v>
      </c>
    </row>
    <row r="275" spans="1:6" ht="15" outlineLevel="4" x14ac:dyDescent="0.25">
      <c r="A275" t="str">
        <f t="shared" si="4"/>
        <v>0605112</v>
      </c>
      <c r="B275" s="39" t="s">
        <v>200</v>
      </c>
      <c r="C275" s="39" t="s">
        <v>25</v>
      </c>
      <c r="D275" s="42">
        <v>2531</v>
      </c>
      <c r="E275" s="42">
        <v>762.2</v>
      </c>
      <c r="F275" s="42">
        <v>1477.8</v>
      </c>
    </row>
    <row r="276" spans="1:6" ht="15" outlineLevel="4" x14ac:dyDescent="0.25">
      <c r="A276" t="str">
        <f t="shared" si="4"/>
        <v>0605119</v>
      </c>
      <c r="B276" s="39" t="s">
        <v>200</v>
      </c>
      <c r="C276" s="39" t="s">
        <v>155</v>
      </c>
      <c r="D276" s="42">
        <v>15118</v>
      </c>
      <c r="E276" s="42">
        <v>1481</v>
      </c>
      <c r="F276" s="42">
        <v>3400</v>
      </c>
    </row>
    <row r="277" spans="1:6" ht="15" outlineLevel="2" x14ac:dyDescent="0.25">
      <c r="A277" t="str">
        <f t="shared" si="4"/>
        <v>0605200</v>
      </c>
      <c r="B277" s="37" t="s">
        <v>200</v>
      </c>
      <c r="C277" s="38" t="s">
        <v>13</v>
      </c>
      <c r="D277" s="41">
        <v>6903.6</v>
      </c>
      <c r="E277" s="41">
        <v>800.3</v>
      </c>
      <c r="F277" s="41">
        <v>1415.3</v>
      </c>
    </row>
    <row r="278" spans="1:6" ht="15" outlineLevel="3" x14ac:dyDescent="0.25">
      <c r="A278" t="str">
        <f t="shared" si="4"/>
        <v>0605240</v>
      </c>
      <c r="B278" s="37" t="s">
        <v>200</v>
      </c>
      <c r="C278" s="38" t="s">
        <v>14</v>
      </c>
      <c r="D278" s="41">
        <v>6903.6</v>
      </c>
      <c r="E278" s="41">
        <v>800.3</v>
      </c>
      <c r="F278" s="41">
        <v>1415.3</v>
      </c>
    </row>
    <row r="279" spans="1:6" ht="15" outlineLevel="4" x14ac:dyDescent="0.25">
      <c r="A279" t="str">
        <f t="shared" si="4"/>
        <v>0605244</v>
      </c>
      <c r="B279" s="39" t="s">
        <v>200</v>
      </c>
      <c r="C279" s="39" t="s">
        <v>15</v>
      </c>
      <c r="D279" s="42">
        <v>6903.6</v>
      </c>
      <c r="E279" s="42">
        <v>800.3</v>
      </c>
      <c r="F279" s="42">
        <v>1415.3</v>
      </c>
    </row>
    <row r="280" spans="1:6" ht="15" x14ac:dyDescent="0.25">
      <c r="A280" t="str">
        <f t="shared" si="4"/>
        <v>0700</v>
      </c>
      <c r="B280" s="37" t="s">
        <v>47</v>
      </c>
      <c r="C280" s="38"/>
      <c r="D280" s="41">
        <v>14703613.199999999</v>
      </c>
      <c r="E280" s="41">
        <v>2462191.1</v>
      </c>
      <c r="F280" s="41">
        <v>3579040.5</v>
      </c>
    </row>
    <row r="281" spans="1:6" ht="15" outlineLevel="1" x14ac:dyDescent="0.25">
      <c r="A281" t="str">
        <f t="shared" si="4"/>
        <v>0701</v>
      </c>
      <c r="B281" s="37" t="s">
        <v>48</v>
      </c>
      <c r="C281" s="38"/>
      <c r="D281" s="41">
        <v>5080314.7</v>
      </c>
      <c r="E281" s="41">
        <v>898993.4</v>
      </c>
      <c r="F281" s="41">
        <v>1312392</v>
      </c>
    </row>
    <row r="282" spans="1:6" ht="15" outlineLevel="2" x14ac:dyDescent="0.25">
      <c r="A282" t="str">
        <f t="shared" si="4"/>
        <v>0701200</v>
      </c>
      <c r="B282" s="37" t="s">
        <v>48</v>
      </c>
      <c r="C282" s="38" t="s">
        <v>13</v>
      </c>
      <c r="D282" s="41">
        <v>278630.09999999998</v>
      </c>
      <c r="E282" s="41">
        <v>13693</v>
      </c>
      <c r="F282" s="41">
        <v>40057.1</v>
      </c>
    </row>
    <row r="283" spans="1:6" ht="15" outlineLevel="3" x14ac:dyDescent="0.25">
      <c r="A283" t="str">
        <f t="shared" si="4"/>
        <v>0701240</v>
      </c>
      <c r="B283" s="37" t="s">
        <v>48</v>
      </c>
      <c r="C283" s="38" t="s">
        <v>14</v>
      </c>
      <c r="D283" s="41">
        <v>278630.09999999998</v>
      </c>
      <c r="E283" s="41">
        <v>13693</v>
      </c>
      <c r="F283" s="41">
        <v>40057.1</v>
      </c>
    </row>
    <row r="284" spans="1:6" ht="15" outlineLevel="4" x14ac:dyDescent="0.25">
      <c r="A284" t="str">
        <f t="shared" si="4"/>
        <v>0701243</v>
      </c>
      <c r="B284" s="39" t="s">
        <v>48</v>
      </c>
      <c r="C284" s="39" t="s">
        <v>17</v>
      </c>
      <c r="D284" s="42">
        <v>278630.09999999998</v>
      </c>
      <c r="E284" s="42">
        <v>13693</v>
      </c>
      <c r="F284" s="42">
        <v>40057.1</v>
      </c>
    </row>
    <row r="285" spans="1:6" ht="15" outlineLevel="2" x14ac:dyDescent="0.25">
      <c r="A285" t="str">
        <f t="shared" si="4"/>
        <v>0701600</v>
      </c>
      <c r="B285" s="37" t="s">
        <v>48</v>
      </c>
      <c r="C285" s="38" t="s">
        <v>29</v>
      </c>
      <c r="D285" s="41">
        <v>4801684.5999999996</v>
      </c>
      <c r="E285" s="41">
        <v>885300.4</v>
      </c>
      <c r="F285" s="41">
        <v>1272334.8999999999</v>
      </c>
    </row>
    <row r="286" spans="1:6" ht="15" outlineLevel="3" x14ac:dyDescent="0.25">
      <c r="A286" t="str">
        <f t="shared" si="4"/>
        <v>0701610</v>
      </c>
      <c r="B286" s="37" t="s">
        <v>48</v>
      </c>
      <c r="C286" s="38" t="s">
        <v>30</v>
      </c>
      <c r="D286" s="41">
        <v>4016498.8</v>
      </c>
      <c r="E286" s="41">
        <v>745016.2</v>
      </c>
      <c r="F286" s="41">
        <v>1069200.3</v>
      </c>
    </row>
    <row r="287" spans="1:6" ht="15" outlineLevel="4" x14ac:dyDescent="0.25">
      <c r="A287" t="str">
        <f t="shared" si="4"/>
        <v>0701611</v>
      </c>
      <c r="B287" s="39" t="s">
        <v>48</v>
      </c>
      <c r="C287" s="39" t="s">
        <v>31</v>
      </c>
      <c r="D287" s="42">
        <v>3868779.4</v>
      </c>
      <c r="E287" s="42">
        <v>727395</v>
      </c>
      <c r="F287" s="42">
        <v>1023830.9</v>
      </c>
    </row>
    <row r="288" spans="1:6" ht="15" outlineLevel="4" x14ac:dyDescent="0.25">
      <c r="A288" t="str">
        <f t="shared" si="4"/>
        <v>0701612</v>
      </c>
      <c r="B288" s="39" t="s">
        <v>48</v>
      </c>
      <c r="C288" s="39" t="s">
        <v>32</v>
      </c>
      <c r="D288" s="42">
        <v>147719.4</v>
      </c>
      <c r="E288" s="42">
        <v>17621.099999999999</v>
      </c>
      <c r="F288" s="42">
        <v>45369.4</v>
      </c>
    </row>
    <row r="289" spans="1:6" ht="15" outlineLevel="3" x14ac:dyDescent="0.25">
      <c r="A289" t="str">
        <f t="shared" si="4"/>
        <v>0701620</v>
      </c>
      <c r="B289" s="37" t="s">
        <v>48</v>
      </c>
      <c r="C289" s="38" t="s">
        <v>49</v>
      </c>
      <c r="D289" s="41">
        <v>785185.8</v>
      </c>
      <c r="E289" s="41">
        <v>140284.20000000001</v>
      </c>
      <c r="F289" s="41">
        <v>203134.6</v>
      </c>
    </row>
    <row r="290" spans="1:6" ht="15" outlineLevel="4" x14ac:dyDescent="0.25">
      <c r="A290" t="str">
        <f t="shared" si="4"/>
        <v>0701621</v>
      </c>
      <c r="B290" s="39" t="s">
        <v>48</v>
      </c>
      <c r="C290" s="39" t="s">
        <v>50</v>
      </c>
      <c r="D290" s="42">
        <v>751772.9</v>
      </c>
      <c r="E290" s="42">
        <v>137724.4</v>
      </c>
      <c r="F290" s="42">
        <v>196967.1</v>
      </c>
    </row>
    <row r="291" spans="1:6" ht="15" outlineLevel="4" x14ac:dyDescent="0.25">
      <c r="A291" t="str">
        <f t="shared" si="4"/>
        <v>0701622</v>
      </c>
      <c r="B291" s="39" t="s">
        <v>48</v>
      </c>
      <c r="C291" s="39" t="s">
        <v>51</v>
      </c>
      <c r="D291" s="42">
        <v>33412.9</v>
      </c>
      <c r="E291" s="42">
        <v>2559.8000000000002</v>
      </c>
      <c r="F291" s="42">
        <v>6167.5</v>
      </c>
    </row>
    <row r="292" spans="1:6" ht="15" outlineLevel="1" x14ac:dyDescent="0.25">
      <c r="A292" t="str">
        <f t="shared" si="4"/>
        <v>0702</v>
      </c>
      <c r="B292" s="37" t="s">
        <v>52</v>
      </c>
      <c r="C292" s="38"/>
      <c r="D292" s="41">
        <v>6688958.9000000004</v>
      </c>
      <c r="E292" s="41">
        <v>1105254.7</v>
      </c>
      <c r="F292" s="41">
        <v>1615967.4</v>
      </c>
    </row>
    <row r="293" spans="1:6" ht="15" outlineLevel="2" x14ac:dyDescent="0.25">
      <c r="A293" t="str">
        <f t="shared" si="4"/>
        <v>0702200</v>
      </c>
      <c r="B293" s="37" t="s">
        <v>52</v>
      </c>
      <c r="C293" s="38" t="s">
        <v>13</v>
      </c>
      <c r="D293" s="41">
        <v>198507.7</v>
      </c>
      <c r="E293" s="41">
        <v>198.8</v>
      </c>
      <c r="F293" s="41">
        <v>18074.599999999999</v>
      </c>
    </row>
    <row r="294" spans="1:6" ht="15" outlineLevel="3" x14ac:dyDescent="0.25">
      <c r="A294" t="str">
        <f t="shared" si="4"/>
        <v>0702240</v>
      </c>
      <c r="B294" s="37" t="s">
        <v>52</v>
      </c>
      <c r="C294" s="38" t="s">
        <v>14</v>
      </c>
      <c r="D294" s="41">
        <v>198507.7</v>
      </c>
      <c r="E294" s="41">
        <v>198.8</v>
      </c>
      <c r="F294" s="41">
        <v>18074.599999999999</v>
      </c>
    </row>
    <row r="295" spans="1:6" ht="15" outlineLevel="4" x14ac:dyDescent="0.25">
      <c r="A295" t="str">
        <f t="shared" si="4"/>
        <v>0702243</v>
      </c>
      <c r="B295" s="39" t="s">
        <v>52</v>
      </c>
      <c r="C295" s="39" t="s">
        <v>17</v>
      </c>
      <c r="D295" s="42">
        <v>198507.7</v>
      </c>
      <c r="E295" s="42">
        <v>198.8</v>
      </c>
      <c r="F295" s="42">
        <v>18074.599999999999</v>
      </c>
    </row>
    <row r="296" spans="1:6" ht="15" outlineLevel="2" x14ac:dyDescent="0.25">
      <c r="A296" t="str">
        <f t="shared" si="4"/>
        <v>0702400</v>
      </c>
      <c r="B296" s="37" t="s">
        <v>52</v>
      </c>
      <c r="C296" s="38" t="s">
        <v>26</v>
      </c>
      <c r="D296" s="41">
        <v>19006.5</v>
      </c>
      <c r="E296" s="41">
        <v>0</v>
      </c>
      <c r="F296" s="41">
        <v>0</v>
      </c>
    </row>
    <row r="297" spans="1:6" ht="15" outlineLevel="3" x14ac:dyDescent="0.25">
      <c r="A297" t="str">
        <f t="shared" si="4"/>
        <v>0702410</v>
      </c>
      <c r="B297" s="37" t="s">
        <v>52</v>
      </c>
      <c r="C297" s="38" t="s">
        <v>27</v>
      </c>
      <c r="D297" s="41">
        <v>19006.5</v>
      </c>
      <c r="E297" s="41">
        <v>0</v>
      </c>
      <c r="F297" s="41">
        <v>0</v>
      </c>
    </row>
    <row r="298" spans="1:6" ht="15" outlineLevel="4" x14ac:dyDescent="0.25">
      <c r="A298" t="str">
        <f t="shared" si="4"/>
        <v>0702414</v>
      </c>
      <c r="B298" s="39" t="s">
        <v>52</v>
      </c>
      <c r="C298" s="39" t="s">
        <v>28</v>
      </c>
      <c r="D298" s="42">
        <v>19006.5</v>
      </c>
      <c r="E298" s="42">
        <v>0</v>
      </c>
      <c r="F298" s="42">
        <v>0</v>
      </c>
    </row>
    <row r="299" spans="1:6" ht="15" outlineLevel="2" x14ac:dyDescent="0.25">
      <c r="A299" t="str">
        <f t="shared" si="4"/>
        <v>0702600</v>
      </c>
      <c r="B299" s="37" t="s">
        <v>52</v>
      </c>
      <c r="C299" s="38" t="s">
        <v>29</v>
      </c>
      <c r="D299" s="41">
        <v>6471444.7000000002</v>
      </c>
      <c r="E299" s="41">
        <v>1105055.8999999999</v>
      </c>
      <c r="F299" s="41">
        <v>1597892.8</v>
      </c>
    </row>
    <row r="300" spans="1:6" ht="15" outlineLevel="3" x14ac:dyDescent="0.25">
      <c r="A300" t="str">
        <f t="shared" si="4"/>
        <v>0702610</v>
      </c>
      <c r="B300" s="37" t="s">
        <v>52</v>
      </c>
      <c r="C300" s="38" t="s">
        <v>30</v>
      </c>
      <c r="D300" s="41">
        <v>6168105.9000000004</v>
      </c>
      <c r="E300" s="41">
        <v>1052528.5</v>
      </c>
      <c r="F300" s="41">
        <v>1520469.9</v>
      </c>
    </row>
    <row r="301" spans="1:6" ht="15" outlineLevel="4" x14ac:dyDescent="0.25">
      <c r="A301" t="str">
        <f t="shared" si="4"/>
        <v>0702611</v>
      </c>
      <c r="B301" s="39" t="s">
        <v>52</v>
      </c>
      <c r="C301" s="39" t="s">
        <v>31</v>
      </c>
      <c r="D301" s="42">
        <v>6045157.7999999998</v>
      </c>
      <c r="E301" s="42">
        <v>1042489.1</v>
      </c>
      <c r="F301" s="42">
        <v>1488796</v>
      </c>
    </row>
    <row r="302" spans="1:6" ht="15" outlineLevel="4" x14ac:dyDescent="0.25">
      <c r="A302" t="str">
        <f t="shared" si="4"/>
        <v>0702612</v>
      </c>
      <c r="B302" s="39" t="s">
        <v>52</v>
      </c>
      <c r="C302" s="39" t="s">
        <v>32</v>
      </c>
      <c r="D302" s="42">
        <v>122948.1</v>
      </c>
      <c r="E302" s="42">
        <v>10039.4</v>
      </c>
      <c r="F302" s="42">
        <v>31673.9</v>
      </c>
    </row>
    <row r="303" spans="1:6" ht="15" outlineLevel="3" x14ac:dyDescent="0.25">
      <c r="A303" t="str">
        <f t="shared" si="4"/>
        <v>0702620</v>
      </c>
      <c r="B303" s="37" t="s">
        <v>52</v>
      </c>
      <c r="C303" s="38" t="s">
        <v>49</v>
      </c>
      <c r="D303" s="41">
        <v>303338.8</v>
      </c>
      <c r="E303" s="41">
        <v>52527.4</v>
      </c>
      <c r="F303" s="41">
        <v>77422.899999999994</v>
      </c>
    </row>
    <row r="304" spans="1:6" ht="15" outlineLevel="4" x14ac:dyDescent="0.25">
      <c r="A304" t="str">
        <f t="shared" si="4"/>
        <v>0702621</v>
      </c>
      <c r="B304" s="39" t="s">
        <v>52</v>
      </c>
      <c r="C304" s="39" t="s">
        <v>50</v>
      </c>
      <c r="D304" s="42">
        <v>297904.8</v>
      </c>
      <c r="E304" s="42">
        <v>52208.6</v>
      </c>
      <c r="F304" s="42">
        <v>75862.899999999994</v>
      </c>
    </row>
    <row r="305" spans="1:6" ht="15" outlineLevel="4" x14ac:dyDescent="0.25">
      <c r="A305" t="str">
        <f t="shared" si="4"/>
        <v>0702622</v>
      </c>
      <c r="B305" s="39" t="s">
        <v>52</v>
      </c>
      <c r="C305" s="39" t="s">
        <v>51</v>
      </c>
      <c r="D305" s="42">
        <v>5434</v>
      </c>
      <c r="E305" s="42">
        <v>318.89999999999998</v>
      </c>
      <c r="F305" s="42">
        <v>1560</v>
      </c>
    </row>
    <row r="306" spans="1:6" ht="15" outlineLevel="1" x14ac:dyDescent="0.25">
      <c r="A306" t="str">
        <f t="shared" si="4"/>
        <v>0703</v>
      </c>
      <c r="B306" s="37" t="s">
        <v>156</v>
      </c>
      <c r="C306" s="38"/>
      <c r="D306" s="41">
        <v>1939291.1</v>
      </c>
      <c r="E306" s="41">
        <v>302393.5</v>
      </c>
      <c r="F306" s="41">
        <v>443864.9</v>
      </c>
    </row>
    <row r="307" spans="1:6" ht="15" outlineLevel="2" x14ac:dyDescent="0.25">
      <c r="A307" t="str">
        <f t="shared" si="4"/>
        <v>0703200</v>
      </c>
      <c r="B307" s="37" t="s">
        <v>156</v>
      </c>
      <c r="C307" s="38" t="s">
        <v>13</v>
      </c>
      <c r="D307" s="41">
        <v>98056</v>
      </c>
      <c r="E307" s="41">
        <v>0</v>
      </c>
      <c r="F307" s="41">
        <v>19995.900000000001</v>
      </c>
    </row>
    <row r="308" spans="1:6" ht="15" outlineLevel="3" x14ac:dyDescent="0.25">
      <c r="A308" t="str">
        <f t="shared" si="4"/>
        <v>0703240</v>
      </c>
      <c r="B308" s="37" t="s">
        <v>156</v>
      </c>
      <c r="C308" s="38" t="s">
        <v>14</v>
      </c>
      <c r="D308" s="41">
        <v>98056</v>
      </c>
      <c r="E308" s="41">
        <v>0</v>
      </c>
      <c r="F308" s="41">
        <v>19995.900000000001</v>
      </c>
    </row>
    <row r="309" spans="1:6" ht="15" outlineLevel="4" x14ac:dyDescent="0.25">
      <c r="A309" t="str">
        <f t="shared" si="4"/>
        <v>0703243</v>
      </c>
      <c r="B309" s="39" t="s">
        <v>156</v>
      </c>
      <c r="C309" s="39" t="s">
        <v>17</v>
      </c>
      <c r="D309" s="42">
        <v>98056</v>
      </c>
      <c r="E309" s="42">
        <v>0</v>
      </c>
      <c r="F309" s="42">
        <v>19995.900000000001</v>
      </c>
    </row>
    <row r="310" spans="1:6" ht="15" outlineLevel="2" x14ac:dyDescent="0.25">
      <c r="A310" t="str">
        <f t="shared" si="4"/>
        <v>0703600</v>
      </c>
      <c r="B310" s="37" t="s">
        <v>156</v>
      </c>
      <c r="C310" s="38" t="s">
        <v>29</v>
      </c>
      <c r="D310" s="41">
        <v>1840887.3</v>
      </c>
      <c r="E310" s="41">
        <v>302393.5</v>
      </c>
      <c r="F310" s="41">
        <v>423869</v>
      </c>
    </row>
    <row r="311" spans="1:6" ht="15" outlineLevel="3" x14ac:dyDescent="0.25">
      <c r="A311" t="str">
        <f t="shared" si="4"/>
        <v>0703610</v>
      </c>
      <c r="B311" s="37" t="s">
        <v>156</v>
      </c>
      <c r="C311" s="38" t="s">
        <v>30</v>
      </c>
      <c r="D311" s="41">
        <v>1556193.1</v>
      </c>
      <c r="E311" s="41">
        <v>252515.5</v>
      </c>
      <c r="F311" s="41">
        <v>359944</v>
      </c>
    </row>
    <row r="312" spans="1:6" ht="15" outlineLevel="4" x14ac:dyDescent="0.25">
      <c r="A312" t="str">
        <f t="shared" si="4"/>
        <v>0703611</v>
      </c>
      <c r="B312" s="39" t="s">
        <v>156</v>
      </c>
      <c r="C312" s="39" t="s">
        <v>31</v>
      </c>
      <c r="D312" s="42">
        <v>1214843.3999999999</v>
      </c>
      <c r="E312" s="42">
        <v>192282.2</v>
      </c>
      <c r="F312" s="42">
        <v>274353.40000000002</v>
      </c>
    </row>
    <row r="313" spans="1:6" ht="15" outlineLevel="4" x14ac:dyDescent="0.25">
      <c r="A313" t="str">
        <f t="shared" si="4"/>
        <v>0703612</v>
      </c>
      <c r="B313" s="39" t="s">
        <v>156</v>
      </c>
      <c r="C313" s="39" t="s">
        <v>32</v>
      </c>
      <c r="D313" s="42">
        <v>28154.3</v>
      </c>
      <c r="E313" s="42">
        <v>2225.1999999999998</v>
      </c>
      <c r="F313" s="42">
        <v>5686.3</v>
      </c>
    </row>
    <row r="314" spans="1:6" ht="15" outlineLevel="4" x14ac:dyDescent="0.25">
      <c r="A314" t="str">
        <f t="shared" si="4"/>
        <v>0703614</v>
      </c>
      <c r="B314" s="39" t="s">
        <v>156</v>
      </c>
      <c r="C314" s="39" t="s">
        <v>255</v>
      </c>
      <c r="D314" s="42">
        <v>312872.90000000002</v>
      </c>
      <c r="E314" s="42">
        <v>58008.1</v>
      </c>
      <c r="F314" s="42">
        <v>79904.3</v>
      </c>
    </row>
    <row r="315" spans="1:6" ht="15" outlineLevel="4" x14ac:dyDescent="0.25">
      <c r="A315" t="str">
        <f t="shared" si="4"/>
        <v>0703615</v>
      </c>
      <c r="B315" s="39" t="s">
        <v>156</v>
      </c>
      <c r="C315" s="39" t="s">
        <v>256</v>
      </c>
      <c r="D315" s="42">
        <v>322.5</v>
      </c>
      <c r="E315" s="42">
        <v>0</v>
      </c>
      <c r="F315" s="42">
        <v>0</v>
      </c>
    </row>
    <row r="316" spans="1:6" ht="15" outlineLevel="3" x14ac:dyDescent="0.25">
      <c r="A316" t="str">
        <f t="shared" si="4"/>
        <v>0703620</v>
      </c>
      <c r="B316" s="37" t="s">
        <v>156</v>
      </c>
      <c r="C316" s="38" t="s">
        <v>49</v>
      </c>
      <c r="D316" s="41">
        <v>284371.7</v>
      </c>
      <c r="E316" s="41">
        <v>49878.1</v>
      </c>
      <c r="F316" s="41">
        <v>63925</v>
      </c>
    </row>
    <row r="317" spans="1:6" ht="15" outlineLevel="4" x14ac:dyDescent="0.25">
      <c r="A317" t="str">
        <f t="shared" si="4"/>
        <v>0703621</v>
      </c>
      <c r="B317" s="39" t="s">
        <v>156</v>
      </c>
      <c r="C317" s="39" t="s">
        <v>50</v>
      </c>
      <c r="D317" s="42">
        <v>168057.60000000001</v>
      </c>
      <c r="E317" s="42">
        <v>26031.200000000001</v>
      </c>
      <c r="F317" s="42">
        <v>30472.7</v>
      </c>
    </row>
    <row r="318" spans="1:6" ht="15" outlineLevel="4" x14ac:dyDescent="0.25">
      <c r="A318" t="str">
        <f t="shared" si="4"/>
        <v>0703622</v>
      </c>
      <c r="B318" s="39" t="s">
        <v>156</v>
      </c>
      <c r="C318" s="39" t="s">
        <v>51</v>
      </c>
      <c r="D318" s="42">
        <v>11255</v>
      </c>
      <c r="E318" s="42">
        <v>692.2</v>
      </c>
      <c r="F318" s="42">
        <v>2188.5</v>
      </c>
    </row>
    <row r="319" spans="1:6" ht="15" outlineLevel="4" x14ac:dyDescent="0.25">
      <c r="A319" t="str">
        <f t="shared" si="4"/>
        <v>0703624</v>
      </c>
      <c r="B319" s="39" t="s">
        <v>156</v>
      </c>
      <c r="C319" s="39" t="s">
        <v>257</v>
      </c>
      <c r="D319" s="42">
        <v>104736.6</v>
      </c>
      <c r="E319" s="42">
        <v>23154.6</v>
      </c>
      <c r="F319" s="42">
        <v>31263.8</v>
      </c>
    </row>
    <row r="320" spans="1:6" ht="15" outlineLevel="4" x14ac:dyDescent="0.25">
      <c r="A320" t="str">
        <f t="shared" si="4"/>
        <v>0703625</v>
      </c>
      <c r="B320" s="39" t="s">
        <v>156</v>
      </c>
      <c r="C320" s="39" t="s">
        <v>258</v>
      </c>
      <c r="D320" s="42">
        <v>322.5</v>
      </c>
      <c r="E320" s="42">
        <v>0</v>
      </c>
      <c r="F320" s="42">
        <v>0</v>
      </c>
    </row>
    <row r="321" spans="1:6" ht="15" outlineLevel="3" x14ac:dyDescent="0.25">
      <c r="A321" t="str">
        <f t="shared" si="4"/>
        <v>0703630</v>
      </c>
      <c r="B321" s="37" t="s">
        <v>156</v>
      </c>
      <c r="C321" s="38" t="s">
        <v>33</v>
      </c>
      <c r="D321" s="41">
        <v>322.5</v>
      </c>
      <c r="E321" s="41">
        <v>0</v>
      </c>
      <c r="F321" s="41">
        <v>0</v>
      </c>
    </row>
    <row r="322" spans="1:6" ht="15" outlineLevel="4" x14ac:dyDescent="0.25">
      <c r="A322" t="str">
        <f t="shared" si="4"/>
        <v>0703635</v>
      </c>
      <c r="B322" s="39" t="s">
        <v>156</v>
      </c>
      <c r="C322" s="39" t="s">
        <v>259</v>
      </c>
      <c r="D322" s="42">
        <v>322.5</v>
      </c>
      <c r="E322" s="42">
        <v>0</v>
      </c>
      <c r="F322" s="42">
        <v>0</v>
      </c>
    </row>
    <row r="323" spans="1:6" ht="15" outlineLevel="2" x14ac:dyDescent="0.25">
      <c r="A323" t="str">
        <f t="shared" si="4"/>
        <v>0703800</v>
      </c>
      <c r="B323" s="37" t="s">
        <v>156</v>
      </c>
      <c r="C323" s="38" t="s">
        <v>20</v>
      </c>
      <c r="D323" s="41">
        <v>347.8</v>
      </c>
      <c r="E323" s="41">
        <v>0</v>
      </c>
      <c r="F323" s="41">
        <v>0</v>
      </c>
    </row>
    <row r="324" spans="1:6" ht="15" outlineLevel="3" x14ac:dyDescent="0.25">
      <c r="A324" t="str">
        <f t="shared" si="4"/>
        <v>0703810</v>
      </c>
      <c r="B324" s="37" t="s">
        <v>156</v>
      </c>
      <c r="C324" s="38" t="s">
        <v>38</v>
      </c>
      <c r="D324" s="41">
        <v>347.8</v>
      </c>
      <c r="E324" s="41">
        <v>0</v>
      </c>
      <c r="F324" s="41">
        <v>0</v>
      </c>
    </row>
    <row r="325" spans="1:6" ht="15" outlineLevel="4" x14ac:dyDescent="0.25">
      <c r="A325" t="str">
        <f t="shared" si="4"/>
        <v>0703816</v>
      </c>
      <c r="B325" s="39" t="s">
        <v>156</v>
      </c>
      <c r="C325" s="39" t="s">
        <v>260</v>
      </c>
      <c r="D325" s="42">
        <v>347.8</v>
      </c>
      <c r="E325" s="42">
        <v>0</v>
      </c>
      <c r="F325" s="42">
        <v>0</v>
      </c>
    </row>
    <row r="326" spans="1:6" ht="15" outlineLevel="1" x14ac:dyDescent="0.25">
      <c r="A326" t="str">
        <f t="shared" si="4"/>
        <v>0705</v>
      </c>
      <c r="B326" s="37" t="s">
        <v>193</v>
      </c>
      <c r="C326" s="38"/>
      <c r="D326" s="41">
        <v>3228.3</v>
      </c>
      <c r="E326" s="41">
        <v>521.6</v>
      </c>
      <c r="F326" s="41">
        <v>2157.8000000000002</v>
      </c>
    </row>
    <row r="327" spans="1:6" ht="15" outlineLevel="2" x14ac:dyDescent="0.25">
      <c r="A327" t="str">
        <f t="shared" si="4"/>
        <v>0705200</v>
      </c>
      <c r="B327" s="37" t="s">
        <v>193</v>
      </c>
      <c r="C327" s="38" t="s">
        <v>13</v>
      </c>
      <c r="D327" s="41">
        <v>3228.3</v>
      </c>
      <c r="E327" s="41">
        <v>521.6</v>
      </c>
      <c r="F327" s="41">
        <v>2157.8000000000002</v>
      </c>
    </row>
    <row r="328" spans="1:6" ht="15" outlineLevel="3" x14ac:dyDescent="0.25">
      <c r="A328" t="str">
        <f t="shared" si="4"/>
        <v>0705240</v>
      </c>
      <c r="B328" s="37" t="s">
        <v>193</v>
      </c>
      <c r="C328" s="38" t="s">
        <v>14</v>
      </c>
      <c r="D328" s="41">
        <v>3228.3</v>
      </c>
      <c r="E328" s="41">
        <v>521.6</v>
      </c>
      <c r="F328" s="41">
        <v>2157.8000000000002</v>
      </c>
    </row>
    <row r="329" spans="1:6" ht="15" outlineLevel="4" x14ac:dyDescent="0.25">
      <c r="A329" t="str">
        <f t="shared" si="4"/>
        <v>0705244</v>
      </c>
      <c r="B329" s="39" t="s">
        <v>193</v>
      </c>
      <c r="C329" s="39" t="s">
        <v>15</v>
      </c>
      <c r="D329" s="42">
        <v>3228.3</v>
      </c>
      <c r="E329" s="42">
        <v>521.6</v>
      </c>
      <c r="F329" s="42">
        <v>2157.8000000000002</v>
      </c>
    </row>
    <row r="330" spans="1:6" ht="15" outlineLevel="1" x14ac:dyDescent="0.25">
      <c r="A330" t="str">
        <f t="shared" si="4"/>
        <v>0707</v>
      </c>
      <c r="B330" s="37" t="s">
        <v>53</v>
      </c>
      <c r="C330" s="38"/>
      <c r="D330" s="41">
        <v>137801.70000000001</v>
      </c>
      <c r="E330" s="41">
        <v>20248</v>
      </c>
      <c r="F330" s="41">
        <v>27929.4</v>
      </c>
    </row>
    <row r="331" spans="1:6" ht="15" outlineLevel="2" x14ac:dyDescent="0.25">
      <c r="A331" t="str">
        <f t="shared" si="4"/>
        <v>0707100</v>
      </c>
      <c r="B331" s="37" t="s">
        <v>53</v>
      </c>
      <c r="C331" s="38" t="s">
        <v>8</v>
      </c>
      <c r="D331" s="41">
        <v>41.3</v>
      </c>
      <c r="E331" s="41">
        <v>0</v>
      </c>
      <c r="F331" s="41">
        <v>20</v>
      </c>
    </row>
    <row r="332" spans="1:6" ht="15" outlineLevel="3" x14ac:dyDescent="0.25">
      <c r="A332" t="str">
        <f t="shared" si="4"/>
        <v>0707120</v>
      </c>
      <c r="B332" s="37" t="s">
        <v>53</v>
      </c>
      <c r="C332" s="38" t="s">
        <v>9</v>
      </c>
      <c r="D332" s="41">
        <v>41.3</v>
      </c>
      <c r="E332" s="41">
        <v>0</v>
      </c>
      <c r="F332" s="41">
        <v>20</v>
      </c>
    </row>
    <row r="333" spans="1:6" ht="15" outlineLevel="4" x14ac:dyDescent="0.25">
      <c r="A333" t="str">
        <f t="shared" si="4"/>
        <v>0707123</v>
      </c>
      <c r="B333" s="39" t="s">
        <v>53</v>
      </c>
      <c r="C333" s="39" t="s">
        <v>169</v>
      </c>
      <c r="D333" s="42">
        <v>41.3</v>
      </c>
      <c r="E333" s="42">
        <v>0</v>
      </c>
      <c r="F333" s="42">
        <v>20</v>
      </c>
    </row>
    <row r="334" spans="1:6" ht="15" outlineLevel="2" x14ac:dyDescent="0.25">
      <c r="A334" t="str">
        <f t="shared" ref="A334:A397" si="5">CONCATENATE(B334,C334)</f>
        <v>0707200</v>
      </c>
      <c r="B334" s="37" t="s">
        <v>53</v>
      </c>
      <c r="C334" s="38" t="s">
        <v>13</v>
      </c>
      <c r="D334" s="41">
        <v>9536.9</v>
      </c>
      <c r="E334" s="41">
        <v>1297.9000000000001</v>
      </c>
      <c r="F334" s="41">
        <v>2934.3</v>
      </c>
    </row>
    <row r="335" spans="1:6" ht="15" outlineLevel="3" x14ac:dyDescent="0.25">
      <c r="A335" t="str">
        <f t="shared" si="5"/>
        <v>0707240</v>
      </c>
      <c r="B335" s="37" t="s">
        <v>53</v>
      </c>
      <c r="C335" s="38" t="s">
        <v>14</v>
      </c>
      <c r="D335" s="41">
        <v>9536.9</v>
      </c>
      <c r="E335" s="41">
        <v>1297.9000000000001</v>
      </c>
      <c r="F335" s="41">
        <v>2934.3</v>
      </c>
    </row>
    <row r="336" spans="1:6" ht="15" outlineLevel="4" x14ac:dyDescent="0.25">
      <c r="A336" t="str">
        <f t="shared" si="5"/>
        <v>0707243</v>
      </c>
      <c r="B336" s="39" t="s">
        <v>53</v>
      </c>
      <c r="C336" s="39" t="s">
        <v>17</v>
      </c>
      <c r="D336" s="42">
        <v>5410.3</v>
      </c>
      <c r="E336" s="42">
        <v>0</v>
      </c>
      <c r="F336" s="42">
        <v>410.3</v>
      </c>
    </row>
    <row r="337" spans="1:6" ht="15" outlineLevel="4" x14ac:dyDescent="0.25">
      <c r="A337" t="str">
        <f t="shared" si="5"/>
        <v>0707244</v>
      </c>
      <c r="B337" s="39" t="s">
        <v>53</v>
      </c>
      <c r="C337" s="39" t="s">
        <v>15</v>
      </c>
      <c r="D337" s="42">
        <v>4126.6000000000004</v>
      </c>
      <c r="E337" s="42">
        <v>1297.9000000000001</v>
      </c>
      <c r="F337" s="42">
        <v>2524</v>
      </c>
    </row>
    <row r="338" spans="1:6" ht="15" outlineLevel="2" x14ac:dyDescent="0.25">
      <c r="A338" t="str">
        <f t="shared" si="5"/>
        <v>0707300</v>
      </c>
      <c r="B338" s="37" t="s">
        <v>53</v>
      </c>
      <c r="C338" s="38" t="s">
        <v>46</v>
      </c>
      <c r="D338" s="41">
        <v>5989.9</v>
      </c>
      <c r="E338" s="41">
        <v>500.3</v>
      </c>
      <c r="F338" s="41">
        <v>575.20000000000005</v>
      </c>
    </row>
    <row r="339" spans="1:6" ht="15" outlineLevel="3" x14ac:dyDescent="0.25">
      <c r="A339" t="str">
        <f t="shared" si="5"/>
        <v>0707340</v>
      </c>
      <c r="B339" s="37" t="s">
        <v>53</v>
      </c>
      <c r="C339" s="38" t="s">
        <v>171</v>
      </c>
      <c r="D339" s="41">
        <v>1868.5</v>
      </c>
      <c r="E339" s="41">
        <v>500.3</v>
      </c>
      <c r="F339" s="41">
        <v>575.20000000000005</v>
      </c>
    </row>
    <row r="340" spans="1:6" ht="15" outlineLevel="4" x14ac:dyDescent="0.25">
      <c r="A340" t="str">
        <f t="shared" si="5"/>
        <v>0707340</v>
      </c>
      <c r="B340" s="39" t="s">
        <v>53</v>
      </c>
      <c r="C340" s="39" t="s">
        <v>171</v>
      </c>
      <c r="D340" s="42">
        <v>1868.5</v>
      </c>
      <c r="E340" s="42">
        <v>500.3</v>
      </c>
      <c r="F340" s="42">
        <v>575.20000000000005</v>
      </c>
    </row>
    <row r="341" spans="1:6" ht="15" outlineLevel="3" x14ac:dyDescent="0.25">
      <c r="A341" t="str">
        <f t="shared" si="5"/>
        <v>0707350</v>
      </c>
      <c r="B341" s="37" t="s">
        <v>53</v>
      </c>
      <c r="C341" s="38" t="s">
        <v>170</v>
      </c>
      <c r="D341" s="41">
        <v>4121.3999999999996</v>
      </c>
      <c r="E341" s="41">
        <v>0</v>
      </c>
      <c r="F341" s="41">
        <v>0</v>
      </c>
    </row>
    <row r="342" spans="1:6" ht="15" outlineLevel="4" x14ac:dyDescent="0.25">
      <c r="A342" t="str">
        <f t="shared" si="5"/>
        <v>0707350</v>
      </c>
      <c r="B342" s="39" t="s">
        <v>53</v>
      </c>
      <c r="C342" s="39" t="s">
        <v>170</v>
      </c>
      <c r="D342" s="42">
        <v>4121.3999999999996</v>
      </c>
      <c r="E342" s="42">
        <v>0</v>
      </c>
      <c r="F342" s="42">
        <v>0</v>
      </c>
    </row>
    <row r="343" spans="1:6" ht="15" outlineLevel="2" x14ac:dyDescent="0.25">
      <c r="A343" t="str">
        <f t="shared" si="5"/>
        <v>0707600</v>
      </c>
      <c r="B343" s="37" t="s">
        <v>53</v>
      </c>
      <c r="C343" s="38" t="s">
        <v>29</v>
      </c>
      <c r="D343" s="41">
        <v>122233.60000000001</v>
      </c>
      <c r="E343" s="41">
        <v>18449.900000000001</v>
      </c>
      <c r="F343" s="41">
        <v>24399.9</v>
      </c>
    </row>
    <row r="344" spans="1:6" ht="15" outlineLevel="3" x14ac:dyDescent="0.25">
      <c r="A344" t="str">
        <f t="shared" si="5"/>
        <v>0707610</v>
      </c>
      <c r="B344" s="37" t="s">
        <v>53</v>
      </c>
      <c r="C344" s="38" t="s">
        <v>30</v>
      </c>
      <c r="D344" s="41">
        <v>118056.3</v>
      </c>
      <c r="E344" s="41">
        <v>17967.3</v>
      </c>
      <c r="F344" s="41">
        <v>23916.799999999999</v>
      </c>
    </row>
    <row r="345" spans="1:6" ht="15" outlineLevel="4" x14ac:dyDescent="0.25">
      <c r="A345" t="str">
        <f t="shared" si="5"/>
        <v>0707611</v>
      </c>
      <c r="B345" s="39" t="s">
        <v>53</v>
      </c>
      <c r="C345" s="39" t="s">
        <v>31</v>
      </c>
      <c r="D345" s="42">
        <v>102337.4</v>
      </c>
      <c r="E345" s="42">
        <v>17915.400000000001</v>
      </c>
      <c r="F345" s="42">
        <v>23098.3</v>
      </c>
    </row>
    <row r="346" spans="1:6" ht="15" outlineLevel="4" x14ac:dyDescent="0.25">
      <c r="A346" t="str">
        <f t="shared" si="5"/>
        <v>0707612</v>
      </c>
      <c r="B346" s="39" t="s">
        <v>53</v>
      </c>
      <c r="C346" s="39" t="s">
        <v>32</v>
      </c>
      <c r="D346" s="42">
        <v>15718.9</v>
      </c>
      <c r="E346" s="42">
        <v>51.9</v>
      </c>
      <c r="F346" s="42">
        <v>818.5</v>
      </c>
    </row>
    <row r="347" spans="1:6" ht="15" outlineLevel="3" x14ac:dyDescent="0.25">
      <c r="A347" t="str">
        <f t="shared" si="5"/>
        <v>0707620</v>
      </c>
      <c r="B347" s="37" t="s">
        <v>53</v>
      </c>
      <c r="C347" s="38" t="s">
        <v>49</v>
      </c>
      <c r="D347" s="41">
        <v>303.60000000000002</v>
      </c>
      <c r="E347" s="41">
        <v>14.6</v>
      </c>
      <c r="F347" s="41">
        <v>14.6</v>
      </c>
    </row>
    <row r="348" spans="1:6" ht="15" outlineLevel="4" x14ac:dyDescent="0.25">
      <c r="A348" t="str">
        <f t="shared" si="5"/>
        <v>0707622</v>
      </c>
      <c r="B348" s="39" t="s">
        <v>53</v>
      </c>
      <c r="C348" s="39" t="s">
        <v>51</v>
      </c>
      <c r="D348" s="42">
        <v>303.60000000000002</v>
      </c>
      <c r="E348" s="42">
        <v>14.6</v>
      </c>
      <c r="F348" s="42">
        <v>14.6</v>
      </c>
    </row>
    <row r="349" spans="1:6" ht="15" outlineLevel="3" x14ac:dyDescent="0.25">
      <c r="A349" t="str">
        <f t="shared" si="5"/>
        <v>0707630</v>
      </c>
      <c r="B349" s="37" t="s">
        <v>53</v>
      </c>
      <c r="C349" s="38" t="s">
        <v>33</v>
      </c>
      <c r="D349" s="41">
        <v>3873.7</v>
      </c>
      <c r="E349" s="41">
        <v>467.9</v>
      </c>
      <c r="F349" s="41">
        <v>468.5</v>
      </c>
    </row>
    <row r="350" spans="1:6" ht="15" outlineLevel="4" x14ac:dyDescent="0.25">
      <c r="A350" t="str">
        <f t="shared" si="5"/>
        <v>0707633</v>
      </c>
      <c r="B350" s="39" t="s">
        <v>53</v>
      </c>
      <c r="C350" s="39" t="s">
        <v>174</v>
      </c>
      <c r="D350" s="42">
        <v>3873.7</v>
      </c>
      <c r="E350" s="42">
        <v>467.9</v>
      </c>
      <c r="F350" s="42">
        <v>468.5</v>
      </c>
    </row>
    <row r="351" spans="1:6" ht="15" outlineLevel="1" x14ac:dyDescent="0.25">
      <c r="A351" t="str">
        <f t="shared" si="5"/>
        <v>0709</v>
      </c>
      <c r="B351" s="37" t="s">
        <v>56</v>
      </c>
      <c r="C351" s="38"/>
      <c r="D351" s="41">
        <v>854018.5</v>
      </c>
      <c r="E351" s="41">
        <v>134779.9</v>
      </c>
      <c r="F351" s="41">
        <v>176729</v>
      </c>
    </row>
    <row r="352" spans="1:6" ht="15" outlineLevel="2" x14ac:dyDescent="0.25">
      <c r="A352" t="str">
        <f t="shared" si="5"/>
        <v>0709100</v>
      </c>
      <c r="B352" s="37" t="s">
        <v>56</v>
      </c>
      <c r="C352" s="38" t="s">
        <v>8</v>
      </c>
      <c r="D352" s="41">
        <v>479424.9</v>
      </c>
      <c r="E352" s="41">
        <v>88700.1</v>
      </c>
      <c r="F352" s="41">
        <v>107629.6</v>
      </c>
    </row>
    <row r="353" spans="1:6" ht="15" outlineLevel="3" x14ac:dyDescent="0.25">
      <c r="A353" t="str">
        <f t="shared" si="5"/>
        <v>0709110</v>
      </c>
      <c r="B353" s="37" t="s">
        <v>56</v>
      </c>
      <c r="C353" s="38" t="s">
        <v>23</v>
      </c>
      <c r="D353" s="41">
        <v>311181.09999999998</v>
      </c>
      <c r="E353" s="41">
        <v>57113.3</v>
      </c>
      <c r="F353" s="41">
        <v>68952.600000000006</v>
      </c>
    </row>
    <row r="354" spans="1:6" ht="15" outlineLevel="4" x14ac:dyDescent="0.25">
      <c r="A354" t="str">
        <f t="shared" si="5"/>
        <v>0709111</v>
      </c>
      <c r="B354" s="39" t="s">
        <v>56</v>
      </c>
      <c r="C354" s="39" t="s">
        <v>24</v>
      </c>
      <c r="D354" s="42">
        <v>232074.1</v>
      </c>
      <c r="E354" s="42">
        <v>44619.199999999997</v>
      </c>
      <c r="F354" s="42">
        <v>53427.3</v>
      </c>
    </row>
    <row r="355" spans="1:6" ht="15" outlineLevel="4" x14ac:dyDescent="0.25">
      <c r="A355" t="str">
        <f t="shared" si="5"/>
        <v>0709112</v>
      </c>
      <c r="B355" s="39" t="s">
        <v>56</v>
      </c>
      <c r="C355" s="39" t="s">
        <v>25</v>
      </c>
      <c r="D355" s="42">
        <v>9873.1</v>
      </c>
      <c r="E355" s="42">
        <v>908.3</v>
      </c>
      <c r="F355" s="42">
        <v>2325.9</v>
      </c>
    </row>
    <row r="356" spans="1:6" ht="15" outlineLevel="4" x14ac:dyDescent="0.25">
      <c r="A356" t="str">
        <f t="shared" si="5"/>
        <v>0709113</v>
      </c>
      <c r="B356" s="39" t="s">
        <v>56</v>
      </c>
      <c r="C356" s="39" t="s">
        <v>248</v>
      </c>
      <c r="D356" s="42">
        <v>4</v>
      </c>
      <c r="E356" s="42">
        <v>0</v>
      </c>
      <c r="F356" s="42">
        <v>0</v>
      </c>
    </row>
    <row r="357" spans="1:6" ht="15" outlineLevel="4" x14ac:dyDescent="0.25">
      <c r="A357" t="str">
        <f t="shared" si="5"/>
        <v>0709119</v>
      </c>
      <c r="B357" s="39" t="s">
        <v>56</v>
      </c>
      <c r="C357" s="39" t="s">
        <v>155</v>
      </c>
      <c r="D357" s="42">
        <v>69229.899999999994</v>
      </c>
      <c r="E357" s="42">
        <v>11585.9</v>
      </c>
      <c r="F357" s="42">
        <v>13199.4</v>
      </c>
    </row>
    <row r="358" spans="1:6" ht="15" outlineLevel="3" x14ac:dyDescent="0.25">
      <c r="A358" t="str">
        <f t="shared" si="5"/>
        <v>0709120</v>
      </c>
      <c r="B358" s="37" t="s">
        <v>56</v>
      </c>
      <c r="C358" s="38" t="s">
        <v>9</v>
      </c>
      <c r="D358" s="41">
        <v>168243.8</v>
      </c>
      <c r="E358" s="41">
        <v>31586.799999999999</v>
      </c>
      <c r="F358" s="41">
        <v>38677</v>
      </c>
    </row>
    <row r="359" spans="1:6" ht="15" outlineLevel="4" x14ac:dyDescent="0.25">
      <c r="A359" t="str">
        <f t="shared" si="5"/>
        <v>0709121</v>
      </c>
      <c r="B359" s="39" t="s">
        <v>56</v>
      </c>
      <c r="C359" s="39" t="s">
        <v>10</v>
      </c>
      <c r="D359" s="42">
        <v>126731.9</v>
      </c>
      <c r="E359" s="42">
        <v>24848.1</v>
      </c>
      <c r="F359" s="42">
        <v>29377.7</v>
      </c>
    </row>
    <row r="360" spans="1:6" ht="15" outlineLevel="4" x14ac:dyDescent="0.25">
      <c r="A360" t="str">
        <f t="shared" si="5"/>
        <v>0709122</v>
      </c>
      <c r="B360" s="39" t="s">
        <v>56</v>
      </c>
      <c r="C360" s="39" t="s">
        <v>11</v>
      </c>
      <c r="D360" s="42">
        <v>5668.3</v>
      </c>
      <c r="E360" s="42">
        <v>524.5</v>
      </c>
      <c r="F360" s="42">
        <v>1821.9</v>
      </c>
    </row>
    <row r="361" spans="1:6" ht="15" outlineLevel="4" x14ac:dyDescent="0.25">
      <c r="A361" t="str">
        <f t="shared" si="5"/>
        <v>0709129</v>
      </c>
      <c r="B361" s="39" t="s">
        <v>56</v>
      </c>
      <c r="C361" s="39" t="s">
        <v>154</v>
      </c>
      <c r="D361" s="42">
        <v>35843.599999999999</v>
      </c>
      <c r="E361" s="42">
        <v>6214.1</v>
      </c>
      <c r="F361" s="42">
        <v>7477.4</v>
      </c>
    </row>
    <row r="362" spans="1:6" ht="15" outlineLevel="2" x14ac:dyDescent="0.25">
      <c r="A362" t="str">
        <f t="shared" si="5"/>
        <v>0709200</v>
      </c>
      <c r="B362" s="37" t="s">
        <v>56</v>
      </c>
      <c r="C362" s="38" t="s">
        <v>13</v>
      </c>
      <c r="D362" s="41">
        <v>264406.5</v>
      </c>
      <c r="E362" s="41">
        <v>39779.5</v>
      </c>
      <c r="F362" s="41">
        <v>51967.5</v>
      </c>
    </row>
    <row r="363" spans="1:6" ht="15" outlineLevel="3" x14ac:dyDescent="0.25">
      <c r="A363" t="str">
        <f t="shared" si="5"/>
        <v>0709240</v>
      </c>
      <c r="B363" s="37" t="s">
        <v>56</v>
      </c>
      <c r="C363" s="38" t="s">
        <v>14</v>
      </c>
      <c r="D363" s="41">
        <v>264406.5</v>
      </c>
      <c r="E363" s="41">
        <v>39779.5</v>
      </c>
      <c r="F363" s="41">
        <v>51967.5</v>
      </c>
    </row>
    <row r="364" spans="1:6" ht="15" outlineLevel="4" x14ac:dyDescent="0.25">
      <c r="A364" t="str">
        <f t="shared" si="5"/>
        <v>0709243</v>
      </c>
      <c r="B364" s="39" t="s">
        <v>56</v>
      </c>
      <c r="C364" s="39" t="s">
        <v>17</v>
      </c>
      <c r="D364" s="42">
        <v>1127.4000000000001</v>
      </c>
      <c r="E364" s="42">
        <v>0</v>
      </c>
      <c r="F364" s="42">
        <v>216.6</v>
      </c>
    </row>
    <row r="365" spans="1:6" ht="15" outlineLevel="4" x14ac:dyDescent="0.25">
      <c r="A365" t="str">
        <f t="shared" si="5"/>
        <v>0709244</v>
      </c>
      <c r="B365" s="39" t="s">
        <v>56</v>
      </c>
      <c r="C365" s="39" t="s">
        <v>15</v>
      </c>
      <c r="D365" s="42">
        <v>259413.4</v>
      </c>
      <c r="E365" s="42">
        <v>38791.5</v>
      </c>
      <c r="F365" s="42">
        <v>50359.6</v>
      </c>
    </row>
    <row r="366" spans="1:6" ht="15" outlineLevel="4" x14ac:dyDescent="0.25">
      <c r="A366" t="str">
        <f t="shared" si="5"/>
        <v>0709247</v>
      </c>
      <c r="B366" s="39" t="s">
        <v>56</v>
      </c>
      <c r="C366" s="39" t="s">
        <v>190</v>
      </c>
      <c r="D366" s="42">
        <v>3865.7</v>
      </c>
      <c r="E366" s="42">
        <v>988</v>
      </c>
      <c r="F366" s="42">
        <v>1391.3</v>
      </c>
    </row>
    <row r="367" spans="1:6" ht="15" outlineLevel="2" x14ac:dyDescent="0.25">
      <c r="A367" t="str">
        <f t="shared" si="5"/>
        <v>0709300</v>
      </c>
      <c r="B367" s="37" t="s">
        <v>56</v>
      </c>
      <c r="C367" s="38" t="s">
        <v>46</v>
      </c>
      <c r="D367" s="41">
        <v>20593.5</v>
      </c>
      <c r="E367" s="41">
        <v>174.3</v>
      </c>
      <c r="F367" s="41">
        <v>3991</v>
      </c>
    </row>
    <row r="368" spans="1:6" ht="15" outlineLevel="3" x14ac:dyDescent="0.25">
      <c r="A368" t="str">
        <f t="shared" si="5"/>
        <v>0709320</v>
      </c>
      <c r="B368" s="37" t="s">
        <v>56</v>
      </c>
      <c r="C368" s="38" t="s">
        <v>54</v>
      </c>
      <c r="D368" s="41">
        <v>20593.5</v>
      </c>
      <c r="E368" s="41">
        <v>174.3</v>
      </c>
      <c r="F368" s="41">
        <v>3991</v>
      </c>
    </row>
    <row r="369" spans="1:6" ht="15" outlineLevel="4" x14ac:dyDescent="0.25">
      <c r="A369" t="str">
        <f t="shared" si="5"/>
        <v>0709321</v>
      </c>
      <c r="B369" s="39" t="s">
        <v>56</v>
      </c>
      <c r="C369" s="39" t="s">
        <v>55</v>
      </c>
      <c r="D369" s="42">
        <v>11460.5</v>
      </c>
      <c r="E369" s="42">
        <v>174.3</v>
      </c>
      <c r="F369" s="42">
        <v>1191</v>
      </c>
    </row>
    <row r="370" spans="1:6" ht="15" outlineLevel="4" x14ac:dyDescent="0.25">
      <c r="A370" t="str">
        <f t="shared" si="5"/>
        <v>0709323</v>
      </c>
      <c r="B370" s="39" t="s">
        <v>56</v>
      </c>
      <c r="C370" s="39" t="s">
        <v>197</v>
      </c>
      <c r="D370" s="42">
        <v>9133</v>
      </c>
      <c r="E370" s="42">
        <v>0</v>
      </c>
      <c r="F370" s="42">
        <v>2800</v>
      </c>
    </row>
    <row r="371" spans="1:6" ht="15" outlineLevel="2" x14ac:dyDescent="0.25">
      <c r="A371" t="str">
        <f t="shared" si="5"/>
        <v>0709600</v>
      </c>
      <c r="B371" s="37" t="s">
        <v>56</v>
      </c>
      <c r="C371" s="38" t="s">
        <v>29</v>
      </c>
      <c r="D371" s="41">
        <v>89338.6</v>
      </c>
      <c r="E371" s="41">
        <v>6126</v>
      </c>
      <c r="F371" s="41">
        <v>13110.9</v>
      </c>
    </row>
    <row r="372" spans="1:6" ht="15" outlineLevel="3" x14ac:dyDescent="0.25">
      <c r="A372" t="str">
        <f t="shared" si="5"/>
        <v>0709610</v>
      </c>
      <c r="B372" s="37" t="s">
        <v>56</v>
      </c>
      <c r="C372" s="38" t="s">
        <v>30</v>
      </c>
      <c r="D372" s="41">
        <v>86197.8</v>
      </c>
      <c r="E372" s="41">
        <v>6126</v>
      </c>
      <c r="F372" s="41">
        <v>12925.9</v>
      </c>
    </row>
    <row r="373" spans="1:6" ht="15" outlineLevel="4" x14ac:dyDescent="0.25">
      <c r="A373" t="str">
        <f t="shared" si="5"/>
        <v>0709611</v>
      </c>
      <c r="B373" s="39" t="s">
        <v>56</v>
      </c>
      <c r="C373" s="39" t="s">
        <v>31</v>
      </c>
      <c r="D373" s="42">
        <v>40817.599999999999</v>
      </c>
      <c r="E373" s="42">
        <v>5985</v>
      </c>
      <c r="F373" s="42">
        <v>9526.2999999999993</v>
      </c>
    </row>
    <row r="374" spans="1:6" ht="15" outlineLevel="4" x14ac:dyDescent="0.25">
      <c r="A374" t="str">
        <f t="shared" si="5"/>
        <v>0709612</v>
      </c>
      <c r="B374" s="39" t="s">
        <v>56</v>
      </c>
      <c r="C374" s="39" t="s">
        <v>32</v>
      </c>
      <c r="D374" s="42">
        <v>45380.2</v>
      </c>
      <c r="E374" s="42">
        <v>141</v>
      </c>
      <c r="F374" s="42">
        <v>3399.6</v>
      </c>
    </row>
    <row r="375" spans="1:6" ht="15" outlineLevel="3" x14ac:dyDescent="0.25">
      <c r="A375" t="str">
        <f t="shared" si="5"/>
        <v>0709620</v>
      </c>
      <c r="B375" s="37" t="s">
        <v>56</v>
      </c>
      <c r="C375" s="38" t="s">
        <v>49</v>
      </c>
      <c r="D375" s="41">
        <v>3140.8</v>
      </c>
      <c r="E375" s="41">
        <v>0</v>
      </c>
      <c r="F375" s="41">
        <v>185</v>
      </c>
    </row>
    <row r="376" spans="1:6" ht="15" outlineLevel="4" x14ac:dyDescent="0.25">
      <c r="A376" t="str">
        <f t="shared" si="5"/>
        <v>0709622</v>
      </c>
      <c r="B376" s="39" t="s">
        <v>56</v>
      </c>
      <c r="C376" s="39" t="s">
        <v>51</v>
      </c>
      <c r="D376" s="42">
        <v>3140.8</v>
      </c>
      <c r="E376" s="42">
        <v>0</v>
      </c>
      <c r="F376" s="42">
        <v>185</v>
      </c>
    </row>
    <row r="377" spans="1:6" ht="15" outlineLevel="2" x14ac:dyDescent="0.25">
      <c r="A377" t="str">
        <f t="shared" si="5"/>
        <v>0709800</v>
      </c>
      <c r="B377" s="37" t="s">
        <v>56</v>
      </c>
      <c r="C377" s="38" t="s">
        <v>20</v>
      </c>
      <c r="D377" s="41">
        <v>255</v>
      </c>
      <c r="E377" s="41">
        <v>0</v>
      </c>
      <c r="F377" s="41">
        <v>30</v>
      </c>
    </row>
    <row r="378" spans="1:6" ht="15" outlineLevel="3" x14ac:dyDescent="0.25">
      <c r="A378" t="str">
        <f t="shared" si="5"/>
        <v>0709850</v>
      </c>
      <c r="B378" s="37" t="s">
        <v>56</v>
      </c>
      <c r="C378" s="38" t="s">
        <v>164</v>
      </c>
      <c r="D378" s="41">
        <v>255</v>
      </c>
      <c r="E378" s="41">
        <v>0</v>
      </c>
      <c r="F378" s="41">
        <v>30</v>
      </c>
    </row>
    <row r="379" spans="1:6" ht="15" outlineLevel="4" x14ac:dyDescent="0.25">
      <c r="A379" t="str">
        <f t="shared" si="5"/>
        <v>0709852</v>
      </c>
      <c r="B379" s="39" t="s">
        <v>56</v>
      </c>
      <c r="C379" s="39" t="s">
        <v>168</v>
      </c>
      <c r="D379" s="42">
        <v>45</v>
      </c>
      <c r="E379" s="42">
        <v>0</v>
      </c>
      <c r="F379" s="42">
        <v>0</v>
      </c>
    </row>
    <row r="380" spans="1:6" ht="15" outlineLevel="4" x14ac:dyDescent="0.25">
      <c r="A380" t="str">
        <f t="shared" si="5"/>
        <v>0709853</v>
      </c>
      <c r="B380" s="39" t="s">
        <v>56</v>
      </c>
      <c r="C380" s="39" t="s">
        <v>165</v>
      </c>
      <c r="D380" s="42">
        <v>210</v>
      </c>
      <c r="E380" s="42">
        <v>0</v>
      </c>
      <c r="F380" s="42">
        <v>30</v>
      </c>
    </row>
    <row r="381" spans="1:6" ht="15" x14ac:dyDescent="0.25">
      <c r="A381" t="str">
        <f t="shared" si="5"/>
        <v>0800</v>
      </c>
      <c r="B381" s="37" t="s">
        <v>57</v>
      </c>
      <c r="C381" s="38"/>
      <c r="D381" s="41">
        <v>1420093.3</v>
      </c>
      <c r="E381" s="41">
        <v>179855.1</v>
      </c>
      <c r="F381" s="41">
        <v>291053.5</v>
      </c>
    </row>
    <row r="382" spans="1:6" ht="15" outlineLevel="1" x14ac:dyDescent="0.25">
      <c r="A382" t="str">
        <f t="shared" si="5"/>
        <v>0801</v>
      </c>
      <c r="B382" s="37" t="s">
        <v>58</v>
      </c>
      <c r="C382" s="38"/>
      <c r="D382" s="41">
        <v>830835.9</v>
      </c>
      <c r="E382" s="41">
        <v>127395.3</v>
      </c>
      <c r="F382" s="41">
        <v>221341</v>
      </c>
    </row>
    <row r="383" spans="1:6" ht="15" outlineLevel="2" x14ac:dyDescent="0.25">
      <c r="A383" t="str">
        <f t="shared" si="5"/>
        <v>0801200</v>
      </c>
      <c r="B383" s="37" t="s">
        <v>58</v>
      </c>
      <c r="C383" s="38" t="s">
        <v>13</v>
      </c>
      <c r="D383" s="41">
        <v>179250</v>
      </c>
      <c r="E383" s="41">
        <v>0</v>
      </c>
      <c r="F383" s="41">
        <v>81940.7</v>
      </c>
    </row>
    <row r="384" spans="1:6" ht="15" outlineLevel="3" x14ac:dyDescent="0.25">
      <c r="A384" t="str">
        <f t="shared" si="5"/>
        <v>0801240</v>
      </c>
      <c r="B384" s="37" t="s">
        <v>58</v>
      </c>
      <c r="C384" s="38" t="s">
        <v>14</v>
      </c>
      <c r="D384" s="41">
        <v>179250</v>
      </c>
      <c r="E384" s="41">
        <v>0</v>
      </c>
      <c r="F384" s="41">
        <v>81940.7</v>
      </c>
    </row>
    <row r="385" spans="1:6" ht="15" outlineLevel="4" x14ac:dyDescent="0.25">
      <c r="A385" t="str">
        <f t="shared" si="5"/>
        <v>0801243</v>
      </c>
      <c r="B385" s="39" t="s">
        <v>58</v>
      </c>
      <c r="C385" s="39" t="s">
        <v>17</v>
      </c>
      <c r="D385" s="42">
        <v>179250</v>
      </c>
      <c r="E385" s="42">
        <v>0</v>
      </c>
      <c r="F385" s="42">
        <v>81940.7</v>
      </c>
    </row>
    <row r="386" spans="1:6" ht="15" outlineLevel="2" x14ac:dyDescent="0.25">
      <c r="A386" t="str">
        <f t="shared" si="5"/>
        <v>0801600</v>
      </c>
      <c r="B386" s="37" t="s">
        <v>58</v>
      </c>
      <c r="C386" s="38" t="s">
        <v>29</v>
      </c>
      <c r="D386" s="41">
        <v>651585.9</v>
      </c>
      <c r="E386" s="41">
        <v>127395.3</v>
      </c>
      <c r="F386" s="41">
        <v>139400.29999999999</v>
      </c>
    </row>
    <row r="387" spans="1:6" ht="15" outlineLevel="3" x14ac:dyDescent="0.25">
      <c r="A387" t="str">
        <f t="shared" si="5"/>
        <v>0801610</v>
      </c>
      <c r="B387" s="37" t="s">
        <v>58</v>
      </c>
      <c r="C387" s="38" t="s">
        <v>30</v>
      </c>
      <c r="D387" s="41">
        <v>651585.9</v>
      </c>
      <c r="E387" s="41">
        <v>127395.3</v>
      </c>
      <c r="F387" s="41">
        <v>139400.29999999999</v>
      </c>
    </row>
    <row r="388" spans="1:6" ht="15" outlineLevel="4" x14ac:dyDescent="0.25">
      <c r="A388" t="str">
        <f t="shared" si="5"/>
        <v>0801611</v>
      </c>
      <c r="B388" s="39" t="s">
        <v>58</v>
      </c>
      <c r="C388" s="39" t="s">
        <v>31</v>
      </c>
      <c r="D388" s="42">
        <v>636164.1</v>
      </c>
      <c r="E388" s="42">
        <v>126349.3</v>
      </c>
      <c r="F388" s="42">
        <v>133678.29999999999</v>
      </c>
    </row>
    <row r="389" spans="1:6" ht="15" outlineLevel="4" x14ac:dyDescent="0.25">
      <c r="A389" t="str">
        <f t="shared" si="5"/>
        <v>0801612</v>
      </c>
      <c r="B389" s="39" t="s">
        <v>58</v>
      </c>
      <c r="C389" s="39" t="s">
        <v>32</v>
      </c>
      <c r="D389" s="42">
        <v>15421.8</v>
      </c>
      <c r="E389" s="42">
        <v>1046</v>
      </c>
      <c r="F389" s="42">
        <v>5722</v>
      </c>
    </row>
    <row r="390" spans="1:6" ht="15" outlineLevel="1" x14ac:dyDescent="0.25">
      <c r="A390" t="str">
        <f t="shared" si="5"/>
        <v>0804</v>
      </c>
      <c r="B390" s="37" t="s">
        <v>59</v>
      </c>
      <c r="C390" s="38"/>
      <c r="D390" s="41">
        <v>589257.4</v>
      </c>
      <c r="E390" s="41">
        <v>52459.9</v>
      </c>
      <c r="F390" s="41">
        <v>69712.5</v>
      </c>
    </row>
    <row r="391" spans="1:6" ht="15" outlineLevel="2" x14ac:dyDescent="0.25">
      <c r="A391" t="str">
        <f t="shared" si="5"/>
        <v>0804100</v>
      </c>
      <c r="B391" s="37" t="s">
        <v>59</v>
      </c>
      <c r="C391" s="38" t="s">
        <v>8</v>
      </c>
      <c r="D391" s="41">
        <v>220140</v>
      </c>
      <c r="E391" s="41">
        <v>51047.199999999997</v>
      </c>
      <c r="F391" s="41">
        <v>52812.2</v>
      </c>
    </row>
    <row r="392" spans="1:6" ht="15" outlineLevel="3" x14ac:dyDescent="0.25">
      <c r="A392" t="str">
        <f t="shared" si="5"/>
        <v>0804110</v>
      </c>
      <c r="B392" s="37" t="s">
        <v>59</v>
      </c>
      <c r="C392" s="38" t="s">
        <v>23</v>
      </c>
      <c r="D392" s="41">
        <v>181581.3</v>
      </c>
      <c r="E392" s="41">
        <v>44084.1</v>
      </c>
      <c r="F392" s="41">
        <v>44859</v>
      </c>
    </row>
    <row r="393" spans="1:6" ht="15" outlineLevel="4" x14ac:dyDescent="0.25">
      <c r="A393" t="str">
        <f t="shared" si="5"/>
        <v>0804111</v>
      </c>
      <c r="B393" s="39" t="s">
        <v>59</v>
      </c>
      <c r="C393" s="39" t="s">
        <v>24</v>
      </c>
      <c r="D393" s="42">
        <v>135515.4</v>
      </c>
      <c r="E393" s="42">
        <v>34473.1</v>
      </c>
      <c r="F393" s="42">
        <v>34510.1</v>
      </c>
    </row>
    <row r="394" spans="1:6" ht="15" outlineLevel="4" x14ac:dyDescent="0.25">
      <c r="A394" t="str">
        <f t="shared" si="5"/>
        <v>0804112</v>
      </c>
      <c r="B394" s="39" t="s">
        <v>59</v>
      </c>
      <c r="C394" s="39" t="s">
        <v>25</v>
      </c>
      <c r="D394" s="42">
        <v>5067.1000000000004</v>
      </c>
      <c r="E394" s="42">
        <v>1116.5</v>
      </c>
      <c r="F394" s="42">
        <v>1854.3</v>
      </c>
    </row>
    <row r="395" spans="1:6" ht="15" outlineLevel="4" x14ac:dyDescent="0.25">
      <c r="A395" t="str">
        <f t="shared" si="5"/>
        <v>0804119</v>
      </c>
      <c r="B395" s="39" t="s">
        <v>59</v>
      </c>
      <c r="C395" s="39" t="s">
        <v>155</v>
      </c>
      <c r="D395" s="42">
        <v>40998.800000000003</v>
      </c>
      <c r="E395" s="42">
        <v>8494.5</v>
      </c>
      <c r="F395" s="42">
        <v>8494.6</v>
      </c>
    </row>
    <row r="396" spans="1:6" ht="15" outlineLevel="3" x14ac:dyDescent="0.25">
      <c r="A396" t="str">
        <f t="shared" si="5"/>
        <v>0804120</v>
      </c>
      <c r="B396" s="37" t="s">
        <v>59</v>
      </c>
      <c r="C396" s="38" t="s">
        <v>9</v>
      </c>
      <c r="D396" s="41">
        <v>38558.699999999997</v>
      </c>
      <c r="E396" s="41">
        <v>6963.1</v>
      </c>
      <c r="F396" s="41">
        <v>7953.2</v>
      </c>
    </row>
    <row r="397" spans="1:6" ht="15" outlineLevel="4" x14ac:dyDescent="0.25">
      <c r="A397" t="str">
        <f t="shared" si="5"/>
        <v>0804121</v>
      </c>
      <c r="B397" s="39" t="s">
        <v>59</v>
      </c>
      <c r="C397" s="39" t="s">
        <v>10</v>
      </c>
      <c r="D397" s="42">
        <v>29436.3</v>
      </c>
      <c r="E397" s="42">
        <v>5387.3</v>
      </c>
      <c r="F397" s="42">
        <v>6070.8</v>
      </c>
    </row>
    <row r="398" spans="1:6" ht="15" outlineLevel="4" x14ac:dyDescent="0.25">
      <c r="A398" t="str">
        <f t="shared" ref="A398:A461" si="6">CONCATENATE(B398,C398)</f>
        <v>0804122</v>
      </c>
      <c r="B398" s="39" t="s">
        <v>59</v>
      </c>
      <c r="C398" s="39" t="s">
        <v>11</v>
      </c>
      <c r="D398" s="42">
        <v>1224.8</v>
      </c>
      <c r="E398" s="42">
        <v>213.3</v>
      </c>
      <c r="F398" s="42">
        <v>374.3</v>
      </c>
    </row>
    <row r="399" spans="1:6" ht="15" outlineLevel="4" x14ac:dyDescent="0.25">
      <c r="A399" t="str">
        <f t="shared" si="6"/>
        <v>0804129</v>
      </c>
      <c r="B399" s="39" t="s">
        <v>59</v>
      </c>
      <c r="C399" s="39" t="s">
        <v>154</v>
      </c>
      <c r="D399" s="42">
        <v>7897.6</v>
      </c>
      <c r="E399" s="42">
        <v>1362.5</v>
      </c>
      <c r="F399" s="42">
        <v>1508.1</v>
      </c>
    </row>
    <row r="400" spans="1:6" ht="15" outlineLevel="2" x14ac:dyDescent="0.25">
      <c r="A400" t="str">
        <f t="shared" si="6"/>
        <v>0804200</v>
      </c>
      <c r="B400" s="37" t="s">
        <v>59</v>
      </c>
      <c r="C400" s="38" t="s">
        <v>13</v>
      </c>
      <c r="D400" s="41">
        <v>12910.4</v>
      </c>
      <c r="E400" s="41">
        <v>831.7</v>
      </c>
      <c r="F400" s="41">
        <v>1959.8</v>
      </c>
    </row>
    <row r="401" spans="1:6" ht="15" outlineLevel="3" x14ac:dyDescent="0.25">
      <c r="A401" t="str">
        <f t="shared" si="6"/>
        <v>0804240</v>
      </c>
      <c r="B401" s="37" t="s">
        <v>59</v>
      </c>
      <c r="C401" s="38" t="s">
        <v>14</v>
      </c>
      <c r="D401" s="41">
        <v>12910.4</v>
      </c>
      <c r="E401" s="41">
        <v>831.7</v>
      </c>
      <c r="F401" s="41">
        <v>1959.8</v>
      </c>
    </row>
    <row r="402" spans="1:6" ht="15" outlineLevel="4" x14ac:dyDescent="0.25">
      <c r="A402" t="str">
        <f t="shared" si="6"/>
        <v>0804244</v>
      </c>
      <c r="B402" s="39" t="s">
        <v>59</v>
      </c>
      <c r="C402" s="39" t="s">
        <v>15</v>
      </c>
      <c r="D402" s="42">
        <v>11920.5</v>
      </c>
      <c r="E402" s="42">
        <v>668.5</v>
      </c>
      <c r="F402" s="42">
        <v>1589.8</v>
      </c>
    </row>
    <row r="403" spans="1:6" ht="15" outlineLevel="4" x14ac:dyDescent="0.25">
      <c r="A403" t="str">
        <f t="shared" si="6"/>
        <v>0804247</v>
      </c>
      <c r="B403" s="39" t="s">
        <v>59</v>
      </c>
      <c r="C403" s="39" t="s">
        <v>190</v>
      </c>
      <c r="D403" s="42">
        <v>989.9</v>
      </c>
      <c r="E403" s="42">
        <v>163.19999999999999</v>
      </c>
      <c r="F403" s="42">
        <v>370</v>
      </c>
    </row>
    <row r="404" spans="1:6" ht="15" outlineLevel="2" x14ac:dyDescent="0.25">
      <c r="A404" t="str">
        <f t="shared" si="6"/>
        <v>0804300</v>
      </c>
      <c r="B404" s="37" t="s">
        <v>59</v>
      </c>
      <c r="C404" s="38" t="s">
        <v>46</v>
      </c>
      <c r="D404" s="41">
        <v>463.2</v>
      </c>
      <c r="E404" s="41">
        <v>30.1</v>
      </c>
      <c r="F404" s="41">
        <v>52.5</v>
      </c>
    </row>
    <row r="405" spans="1:6" ht="15" outlineLevel="3" x14ac:dyDescent="0.25">
      <c r="A405" t="str">
        <f t="shared" si="6"/>
        <v>0804320</v>
      </c>
      <c r="B405" s="37" t="s">
        <v>59</v>
      </c>
      <c r="C405" s="38" t="s">
        <v>54</v>
      </c>
      <c r="D405" s="41">
        <v>463.2</v>
      </c>
      <c r="E405" s="41">
        <v>30.1</v>
      </c>
      <c r="F405" s="41">
        <v>52.5</v>
      </c>
    </row>
    <row r="406" spans="1:6" ht="15" outlineLevel="4" x14ac:dyDescent="0.25">
      <c r="A406" t="str">
        <f t="shared" si="6"/>
        <v>0804321</v>
      </c>
      <c r="B406" s="39" t="s">
        <v>59</v>
      </c>
      <c r="C406" s="39" t="s">
        <v>55</v>
      </c>
      <c r="D406" s="42">
        <v>463.2</v>
      </c>
      <c r="E406" s="42">
        <v>30.1</v>
      </c>
      <c r="F406" s="42">
        <v>52.5</v>
      </c>
    </row>
    <row r="407" spans="1:6" ht="15" outlineLevel="2" x14ac:dyDescent="0.25">
      <c r="A407" t="str">
        <f t="shared" si="6"/>
        <v>0804400</v>
      </c>
      <c r="B407" s="37" t="s">
        <v>59</v>
      </c>
      <c r="C407" s="38" t="s">
        <v>26</v>
      </c>
      <c r="D407" s="41">
        <v>355543.8</v>
      </c>
      <c r="E407" s="41">
        <v>550.79999999999995</v>
      </c>
      <c r="F407" s="41">
        <v>14888</v>
      </c>
    </row>
    <row r="408" spans="1:6" ht="15" outlineLevel="3" x14ac:dyDescent="0.25">
      <c r="A408" t="str">
        <f t="shared" si="6"/>
        <v>0804410</v>
      </c>
      <c r="B408" s="37" t="s">
        <v>59</v>
      </c>
      <c r="C408" s="38" t="s">
        <v>27</v>
      </c>
      <c r="D408" s="41">
        <v>355543.8</v>
      </c>
      <c r="E408" s="41">
        <v>550.79999999999995</v>
      </c>
      <c r="F408" s="41">
        <v>14888</v>
      </c>
    </row>
    <row r="409" spans="1:6" ht="15" outlineLevel="4" x14ac:dyDescent="0.25">
      <c r="A409" t="str">
        <f t="shared" si="6"/>
        <v>0804414</v>
      </c>
      <c r="B409" s="39" t="s">
        <v>59</v>
      </c>
      <c r="C409" s="39" t="s">
        <v>28</v>
      </c>
      <c r="D409" s="42">
        <v>355543.8</v>
      </c>
      <c r="E409" s="42">
        <v>550.79999999999995</v>
      </c>
      <c r="F409" s="42">
        <v>14888</v>
      </c>
    </row>
    <row r="410" spans="1:6" ht="15" outlineLevel="2" x14ac:dyDescent="0.25">
      <c r="A410" t="str">
        <f t="shared" si="6"/>
        <v>0804600</v>
      </c>
      <c r="B410" s="37" t="s">
        <v>59</v>
      </c>
      <c r="C410" s="38" t="s">
        <v>29</v>
      </c>
      <c r="D410" s="41">
        <v>200</v>
      </c>
      <c r="E410" s="41">
        <v>0</v>
      </c>
      <c r="F410" s="41">
        <v>0</v>
      </c>
    </row>
    <row r="411" spans="1:6" ht="15" outlineLevel="3" x14ac:dyDescent="0.25">
      <c r="A411" t="str">
        <f t="shared" si="6"/>
        <v>0804630</v>
      </c>
      <c r="B411" s="37" t="s">
        <v>59</v>
      </c>
      <c r="C411" s="38" t="s">
        <v>33</v>
      </c>
      <c r="D411" s="41">
        <v>200</v>
      </c>
      <c r="E411" s="41">
        <v>0</v>
      </c>
      <c r="F411" s="41">
        <v>0</v>
      </c>
    </row>
    <row r="412" spans="1:6" ht="15" outlineLevel="4" x14ac:dyDescent="0.25">
      <c r="A412" t="str">
        <f t="shared" si="6"/>
        <v>0804633</v>
      </c>
      <c r="B412" s="39" t="s">
        <v>59</v>
      </c>
      <c r="C412" s="39" t="s">
        <v>174</v>
      </c>
      <c r="D412" s="42">
        <v>200</v>
      </c>
      <c r="E412" s="42">
        <v>0</v>
      </c>
      <c r="F412" s="42">
        <v>0</v>
      </c>
    </row>
    <row r="413" spans="1:6" ht="15" x14ac:dyDescent="0.25">
      <c r="A413" t="str">
        <f t="shared" si="6"/>
        <v>0900</v>
      </c>
      <c r="B413" s="37" t="s">
        <v>252</v>
      </c>
      <c r="C413" s="38"/>
      <c r="D413" s="41">
        <v>27710.9</v>
      </c>
      <c r="E413" s="41">
        <v>0</v>
      </c>
      <c r="F413" s="41">
        <v>0</v>
      </c>
    </row>
    <row r="414" spans="1:6" ht="15" outlineLevel="1" x14ac:dyDescent="0.25">
      <c r="A414" t="str">
        <f t="shared" si="6"/>
        <v>0909</v>
      </c>
      <c r="B414" s="37" t="s">
        <v>253</v>
      </c>
      <c r="C414" s="38"/>
      <c r="D414" s="41">
        <v>27710.9</v>
      </c>
      <c r="E414" s="41">
        <v>0</v>
      </c>
      <c r="F414" s="41">
        <v>0</v>
      </c>
    </row>
    <row r="415" spans="1:6" ht="15" outlineLevel="2" x14ac:dyDescent="0.25">
      <c r="A415" t="str">
        <f t="shared" si="6"/>
        <v>0909200</v>
      </c>
      <c r="B415" s="37" t="s">
        <v>253</v>
      </c>
      <c r="C415" s="38" t="s">
        <v>13</v>
      </c>
      <c r="D415" s="41">
        <v>27710.9</v>
      </c>
      <c r="E415" s="41">
        <v>0</v>
      </c>
      <c r="F415" s="41">
        <v>0</v>
      </c>
    </row>
    <row r="416" spans="1:6" ht="15" outlineLevel="3" x14ac:dyDescent="0.25">
      <c r="A416" t="str">
        <f t="shared" si="6"/>
        <v>0909240</v>
      </c>
      <c r="B416" s="37" t="s">
        <v>253</v>
      </c>
      <c r="C416" s="38" t="s">
        <v>14</v>
      </c>
      <c r="D416" s="41">
        <v>27710.9</v>
      </c>
      <c r="E416" s="41">
        <v>0</v>
      </c>
      <c r="F416" s="41">
        <v>0</v>
      </c>
    </row>
    <row r="417" spans="1:6" ht="15" outlineLevel="4" x14ac:dyDescent="0.25">
      <c r="A417" t="str">
        <f t="shared" si="6"/>
        <v>0909244</v>
      </c>
      <c r="B417" s="39" t="s">
        <v>253</v>
      </c>
      <c r="C417" s="39" t="s">
        <v>15</v>
      </c>
      <c r="D417" s="42">
        <v>27710.9</v>
      </c>
      <c r="E417" s="42">
        <v>0</v>
      </c>
      <c r="F417" s="42">
        <v>0</v>
      </c>
    </row>
    <row r="418" spans="1:6" ht="15" x14ac:dyDescent="0.25">
      <c r="A418" t="str">
        <f t="shared" si="6"/>
        <v>1000</v>
      </c>
      <c r="B418" s="37" t="s">
        <v>60</v>
      </c>
      <c r="C418" s="38"/>
      <c r="D418" s="41">
        <v>1175922.7</v>
      </c>
      <c r="E418" s="41">
        <v>226809.7</v>
      </c>
      <c r="F418" s="41">
        <v>319186.09999999998</v>
      </c>
    </row>
    <row r="419" spans="1:6" ht="15" outlineLevel="1" x14ac:dyDescent="0.25">
      <c r="A419" t="str">
        <f t="shared" si="6"/>
        <v>1001</v>
      </c>
      <c r="B419" s="37" t="s">
        <v>61</v>
      </c>
      <c r="C419" s="38"/>
      <c r="D419" s="41">
        <v>58195.7</v>
      </c>
      <c r="E419" s="41">
        <v>8390.2000000000007</v>
      </c>
      <c r="F419" s="41">
        <v>10228.200000000001</v>
      </c>
    </row>
    <row r="420" spans="1:6" ht="15" outlineLevel="2" x14ac:dyDescent="0.25">
      <c r="A420" t="str">
        <f t="shared" si="6"/>
        <v>1001200</v>
      </c>
      <c r="B420" s="37" t="s">
        <v>61</v>
      </c>
      <c r="C420" s="38" t="s">
        <v>13</v>
      </c>
      <c r="D420" s="41">
        <v>461</v>
      </c>
      <c r="E420" s="41">
        <v>0.8</v>
      </c>
      <c r="F420" s="41">
        <v>123.5</v>
      </c>
    </row>
    <row r="421" spans="1:6" ht="15" outlineLevel="3" x14ac:dyDescent="0.25">
      <c r="A421" t="str">
        <f t="shared" si="6"/>
        <v>1001240</v>
      </c>
      <c r="B421" s="37" t="s">
        <v>61</v>
      </c>
      <c r="C421" s="38" t="s">
        <v>14</v>
      </c>
      <c r="D421" s="41">
        <v>461</v>
      </c>
      <c r="E421" s="41">
        <v>0.8</v>
      </c>
      <c r="F421" s="41">
        <v>123.5</v>
      </c>
    </row>
    <row r="422" spans="1:6" ht="15" outlineLevel="4" x14ac:dyDescent="0.25">
      <c r="A422" t="str">
        <f t="shared" si="6"/>
        <v>1001244</v>
      </c>
      <c r="B422" s="39" t="s">
        <v>61</v>
      </c>
      <c r="C422" s="39" t="s">
        <v>15</v>
      </c>
      <c r="D422" s="42">
        <v>461</v>
      </c>
      <c r="E422" s="42">
        <v>0.8</v>
      </c>
      <c r="F422" s="42">
        <v>123.5</v>
      </c>
    </row>
    <row r="423" spans="1:6" ht="15" outlineLevel="2" x14ac:dyDescent="0.25">
      <c r="A423" t="str">
        <f t="shared" si="6"/>
        <v>1001300</v>
      </c>
      <c r="B423" s="37" t="s">
        <v>61</v>
      </c>
      <c r="C423" s="38" t="s">
        <v>46</v>
      </c>
      <c r="D423" s="41">
        <v>57734.8</v>
      </c>
      <c r="E423" s="41">
        <v>8389.4</v>
      </c>
      <c r="F423" s="41">
        <v>10104.700000000001</v>
      </c>
    </row>
    <row r="424" spans="1:6" ht="15" outlineLevel="3" x14ac:dyDescent="0.25">
      <c r="A424" t="str">
        <f t="shared" si="6"/>
        <v>1001310</v>
      </c>
      <c r="B424" s="37" t="s">
        <v>61</v>
      </c>
      <c r="C424" s="38" t="s">
        <v>63</v>
      </c>
      <c r="D424" s="41">
        <v>56894.8</v>
      </c>
      <c r="E424" s="41">
        <v>8209.4</v>
      </c>
      <c r="F424" s="41">
        <v>9894.7000000000007</v>
      </c>
    </row>
    <row r="425" spans="1:6" ht="15" outlineLevel="4" x14ac:dyDescent="0.25">
      <c r="A425" t="str">
        <f t="shared" si="6"/>
        <v>1001312</v>
      </c>
      <c r="B425" s="39" t="s">
        <v>61</v>
      </c>
      <c r="C425" s="39" t="s">
        <v>198</v>
      </c>
      <c r="D425" s="42">
        <v>56894.8</v>
      </c>
      <c r="E425" s="42">
        <v>8209.4</v>
      </c>
      <c r="F425" s="42">
        <v>9894.7000000000007</v>
      </c>
    </row>
    <row r="426" spans="1:6" ht="15" outlineLevel="3" x14ac:dyDescent="0.25">
      <c r="A426" t="str">
        <f t="shared" si="6"/>
        <v>1001320</v>
      </c>
      <c r="B426" s="37" t="s">
        <v>61</v>
      </c>
      <c r="C426" s="38" t="s">
        <v>54</v>
      </c>
      <c r="D426" s="41">
        <v>840</v>
      </c>
      <c r="E426" s="41">
        <v>180</v>
      </c>
      <c r="F426" s="41">
        <v>210</v>
      </c>
    </row>
    <row r="427" spans="1:6" ht="15" outlineLevel="4" x14ac:dyDescent="0.25">
      <c r="A427" t="str">
        <f t="shared" si="6"/>
        <v>1001321</v>
      </c>
      <c r="B427" s="39" t="s">
        <v>61</v>
      </c>
      <c r="C427" s="39" t="s">
        <v>55</v>
      </c>
      <c r="D427" s="42">
        <v>840</v>
      </c>
      <c r="E427" s="42">
        <v>180</v>
      </c>
      <c r="F427" s="42">
        <v>210</v>
      </c>
    </row>
    <row r="428" spans="1:6" ht="15" outlineLevel="1" x14ac:dyDescent="0.25">
      <c r="A428" t="str">
        <f t="shared" si="6"/>
        <v>1003</v>
      </c>
      <c r="B428" s="37" t="s">
        <v>62</v>
      </c>
      <c r="C428" s="38"/>
      <c r="D428" s="41">
        <v>1008126.3</v>
      </c>
      <c r="E428" s="41">
        <v>195024.7</v>
      </c>
      <c r="F428" s="41">
        <v>279786.59999999998</v>
      </c>
    </row>
    <row r="429" spans="1:6" ht="15" outlineLevel="2" x14ac:dyDescent="0.25">
      <c r="A429" t="str">
        <f t="shared" si="6"/>
        <v>1003200</v>
      </c>
      <c r="B429" s="37" t="s">
        <v>62</v>
      </c>
      <c r="C429" s="38" t="s">
        <v>13</v>
      </c>
      <c r="D429" s="41">
        <v>8428.7999999999993</v>
      </c>
      <c r="E429" s="41">
        <v>703.4</v>
      </c>
      <c r="F429" s="41">
        <v>2439.6999999999998</v>
      </c>
    </row>
    <row r="430" spans="1:6" ht="15" outlineLevel="3" x14ac:dyDescent="0.25">
      <c r="A430" t="str">
        <f t="shared" si="6"/>
        <v>1003240</v>
      </c>
      <c r="B430" s="37" t="s">
        <v>62</v>
      </c>
      <c r="C430" s="38" t="s">
        <v>14</v>
      </c>
      <c r="D430" s="41">
        <v>8428.7999999999993</v>
      </c>
      <c r="E430" s="41">
        <v>703.4</v>
      </c>
      <c r="F430" s="41">
        <v>2439.6999999999998</v>
      </c>
    </row>
    <row r="431" spans="1:6" ht="15" outlineLevel="4" x14ac:dyDescent="0.25">
      <c r="A431" t="str">
        <f t="shared" si="6"/>
        <v>1003244</v>
      </c>
      <c r="B431" s="39" t="s">
        <v>62</v>
      </c>
      <c r="C431" s="39" t="s">
        <v>15</v>
      </c>
      <c r="D431" s="42">
        <v>8428.7999999999993</v>
      </c>
      <c r="E431" s="42">
        <v>703.4</v>
      </c>
      <c r="F431" s="42">
        <v>2439.6999999999998</v>
      </c>
    </row>
    <row r="432" spans="1:6" ht="15" outlineLevel="2" x14ac:dyDescent="0.25">
      <c r="A432" t="str">
        <f t="shared" si="6"/>
        <v>1003300</v>
      </c>
      <c r="B432" s="37" t="s">
        <v>62</v>
      </c>
      <c r="C432" s="38" t="s">
        <v>46</v>
      </c>
      <c r="D432" s="41">
        <v>436643.5</v>
      </c>
      <c r="E432" s="41">
        <v>73862</v>
      </c>
      <c r="F432" s="41">
        <v>90265.2</v>
      </c>
    </row>
    <row r="433" spans="1:6" ht="15" outlineLevel="3" x14ac:dyDescent="0.25">
      <c r="A433" t="str">
        <f t="shared" si="6"/>
        <v>1003310</v>
      </c>
      <c r="B433" s="37" t="s">
        <v>62</v>
      </c>
      <c r="C433" s="38" t="s">
        <v>63</v>
      </c>
      <c r="D433" s="41">
        <v>3974.4</v>
      </c>
      <c r="E433" s="41">
        <v>934.4</v>
      </c>
      <c r="F433" s="41">
        <v>993.6</v>
      </c>
    </row>
    <row r="434" spans="1:6" ht="15" outlineLevel="4" x14ac:dyDescent="0.25">
      <c r="A434" t="str">
        <f t="shared" si="6"/>
        <v>1003313</v>
      </c>
      <c r="B434" s="39" t="s">
        <v>62</v>
      </c>
      <c r="C434" s="39" t="s">
        <v>64</v>
      </c>
      <c r="D434" s="42">
        <v>3974.4</v>
      </c>
      <c r="E434" s="42">
        <v>934.4</v>
      </c>
      <c r="F434" s="42">
        <v>993.6</v>
      </c>
    </row>
    <row r="435" spans="1:6" ht="15" outlineLevel="3" x14ac:dyDescent="0.25">
      <c r="A435" t="str">
        <f t="shared" si="6"/>
        <v>1003320</v>
      </c>
      <c r="B435" s="37" t="s">
        <v>62</v>
      </c>
      <c r="C435" s="38" t="s">
        <v>54</v>
      </c>
      <c r="D435" s="41">
        <v>431495.9</v>
      </c>
      <c r="E435" s="41">
        <v>72883.399999999994</v>
      </c>
      <c r="F435" s="41">
        <v>88977.7</v>
      </c>
    </row>
    <row r="436" spans="1:6" ht="15" outlineLevel="4" x14ac:dyDescent="0.25">
      <c r="A436" t="str">
        <f t="shared" si="6"/>
        <v>1003321</v>
      </c>
      <c r="B436" s="39" t="s">
        <v>62</v>
      </c>
      <c r="C436" s="39" t="s">
        <v>55</v>
      </c>
      <c r="D436" s="42">
        <v>264910.59999999998</v>
      </c>
      <c r="E436" s="42">
        <v>67606.100000000006</v>
      </c>
      <c r="F436" s="42">
        <v>82677.7</v>
      </c>
    </row>
    <row r="437" spans="1:6" ht="15" outlineLevel="4" x14ac:dyDescent="0.25">
      <c r="A437" t="str">
        <f t="shared" si="6"/>
        <v>1003322</v>
      </c>
      <c r="B437" s="39" t="s">
        <v>62</v>
      </c>
      <c r="C437" s="39" t="s">
        <v>65</v>
      </c>
      <c r="D437" s="42">
        <v>33132.300000000003</v>
      </c>
      <c r="E437" s="42">
        <v>0</v>
      </c>
      <c r="F437" s="42">
        <v>0</v>
      </c>
    </row>
    <row r="438" spans="1:6" ht="15" outlineLevel="4" x14ac:dyDescent="0.25">
      <c r="A438" t="str">
        <f t="shared" si="6"/>
        <v>1003323</v>
      </c>
      <c r="B438" s="39" t="s">
        <v>62</v>
      </c>
      <c r="C438" s="39" t="s">
        <v>197</v>
      </c>
      <c r="D438" s="42">
        <v>133453</v>
      </c>
      <c r="E438" s="42">
        <v>5277.3</v>
      </c>
      <c r="F438" s="42">
        <v>6300</v>
      </c>
    </row>
    <row r="439" spans="1:6" ht="15" outlineLevel="3" x14ac:dyDescent="0.25">
      <c r="A439" t="str">
        <f t="shared" si="6"/>
        <v>1003340</v>
      </c>
      <c r="B439" s="37" t="s">
        <v>62</v>
      </c>
      <c r="C439" s="38" t="s">
        <v>171</v>
      </c>
      <c r="D439" s="41">
        <v>1173.2</v>
      </c>
      <c r="E439" s="41">
        <v>44.1</v>
      </c>
      <c r="F439" s="41">
        <v>293.89999999999998</v>
      </c>
    </row>
    <row r="440" spans="1:6" ht="15" outlineLevel="4" x14ac:dyDescent="0.25">
      <c r="A440" t="str">
        <f t="shared" si="6"/>
        <v>1003340</v>
      </c>
      <c r="B440" s="39" t="s">
        <v>62</v>
      </c>
      <c r="C440" s="39" t="s">
        <v>171</v>
      </c>
      <c r="D440" s="42">
        <v>1173.2</v>
      </c>
      <c r="E440" s="42">
        <v>44.1</v>
      </c>
      <c r="F440" s="42">
        <v>293.89999999999998</v>
      </c>
    </row>
    <row r="441" spans="1:6" ht="15" outlineLevel="2" x14ac:dyDescent="0.25">
      <c r="A441" t="str">
        <f t="shared" si="6"/>
        <v>1003600</v>
      </c>
      <c r="B441" s="37" t="s">
        <v>62</v>
      </c>
      <c r="C441" s="38" t="s">
        <v>29</v>
      </c>
      <c r="D441" s="41">
        <v>549933.9</v>
      </c>
      <c r="E441" s="41">
        <v>119347.2</v>
      </c>
      <c r="F441" s="41">
        <v>184081.7</v>
      </c>
    </row>
    <row r="442" spans="1:6" ht="15" outlineLevel="3" x14ac:dyDescent="0.25">
      <c r="A442" t="str">
        <f t="shared" si="6"/>
        <v>1003610</v>
      </c>
      <c r="B442" s="37" t="s">
        <v>62</v>
      </c>
      <c r="C442" s="38" t="s">
        <v>30</v>
      </c>
      <c r="D442" s="41">
        <v>526840.6</v>
      </c>
      <c r="E442" s="41">
        <v>114098.1</v>
      </c>
      <c r="F442" s="41">
        <v>176703.2</v>
      </c>
    </row>
    <row r="443" spans="1:6" ht="15" outlineLevel="4" x14ac:dyDescent="0.25">
      <c r="A443" t="str">
        <f t="shared" si="6"/>
        <v>1003612</v>
      </c>
      <c r="B443" s="39" t="s">
        <v>62</v>
      </c>
      <c r="C443" s="39" t="s">
        <v>32</v>
      </c>
      <c r="D443" s="42">
        <v>526840.6</v>
      </c>
      <c r="E443" s="42">
        <v>114098.1</v>
      </c>
      <c r="F443" s="42">
        <v>176703.2</v>
      </c>
    </row>
    <row r="444" spans="1:6" ht="15" outlineLevel="3" x14ac:dyDescent="0.25">
      <c r="A444" t="str">
        <f t="shared" si="6"/>
        <v>1003620</v>
      </c>
      <c r="B444" s="37" t="s">
        <v>62</v>
      </c>
      <c r="C444" s="38" t="s">
        <v>49</v>
      </c>
      <c r="D444" s="41">
        <v>23093.3</v>
      </c>
      <c r="E444" s="41">
        <v>5249.1</v>
      </c>
      <c r="F444" s="41">
        <v>7378.5</v>
      </c>
    </row>
    <row r="445" spans="1:6" ht="15" outlineLevel="4" x14ac:dyDescent="0.25">
      <c r="A445" t="str">
        <f t="shared" si="6"/>
        <v>1003622</v>
      </c>
      <c r="B445" s="39" t="s">
        <v>62</v>
      </c>
      <c r="C445" s="39" t="s">
        <v>51</v>
      </c>
      <c r="D445" s="42">
        <v>23093.3</v>
      </c>
      <c r="E445" s="42">
        <v>5249.1</v>
      </c>
      <c r="F445" s="42">
        <v>7378.5</v>
      </c>
    </row>
    <row r="446" spans="1:6" ht="15" outlineLevel="2" x14ac:dyDescent="0.25">
      <c r="A446" t="str">
        <f t="shared" si="6"/>
        <v>1003800</v>
      </c>
      <c r="B446" s="37" t="s">
        <v>62</v>
      </c>
      <c r="C446" s="38" t="s">
        <v>20</v>
      </c>
      <c r="D446" s="41">
        <v>13120.1</v>
      </c>
      <c r="E446" s="41">
        <v>1112.2</v>
      </c>
      <c r="F446" s="41">
        <v>3000</v>
      </c>
    </row>
    <row r="447" spans="1:6" ht="15" outlineLevel="3" x14ac:dyDescent="0.25">
      <c r="A447" t="str">
        <f t="shared" si="6"/>
        <v>1003810</v>
      </c>
      <c r="B447" s="37" t="s">
        <v>62</v>
      </c>
      <c r="C447" s="38" t="s">
        <v>38</v>
      </c>
      <c r="D447" s="41">
        <v>13120.1</v>
      </c>
      <c r="E447" s="41">
        <v>1112.2</v>
      </c>
      <c r="F447" s="41">
        <v>3000</v>
      </c>
    </row>
    <row r="448" spans="1:6" ht="15" outlineLevel="4" x14ac:dyDescent="0.25">
      <c r="A448" t="str">
        <f t="shared" si="6"/>
        <v>1003811</v>
      </c>
      <c r="B448" s="39" t="s">
        <v>62</v>
      </c>
      <c r="C448" s="39" t="s">
        <v>173</v>
      </c>
      <c r="D448" s="42">
        <v>13120.1</v>
      </c>
      <c r="E448" s="42">
        <v>1112.2</v>
      </c>
      <c r="F448" s="42">
        <v>3000</v>
      </c>
    </row>
    <row r="449" spans="1:6" ht="15" outlineLevel="1" x14ac:dyDescent="0.25">
      <c r="A449" t="str">
        <f t="shared" si="6"/>
        <v>1004</v>
      </c>
      <c r="B449" s="37" t="s">
        <v>66</v>
      </c>
      <c r="C449" s="38"/>
      <c r="D449" s="41">
        <v>5487.3</v>
      </c>
      <c r="E449" s="41">
        <v>546.4</v>
      </c>
      <c r="F449" s="41">
        <v>998</v>
      </c>
    </row>
    <row r="450" spans="1:6" ht="15" outlineLevel="2" x14ac:dyDescent="0.25">
      <c r="A450" t="str">
        <f t="shared" si="6"/>
        <v>1004100</v>
      </c>
      <c r="B450" s="37" t="s">
        <v>66</v>
      </c>
      <c r="C450" s="38" t="s">
        <v>8</v>
      </c>
      <c r="D450" s="41">
        <v>53.8</v>
      </c>
      <c r="E450" s="41">
        <v>9.8000000000000007</v>
      </c>
      <c r="F450" s="41">
        <v>10</v>
      </c>
    </row>
    <row r="451" spans="1:6" ht="15" outlineLevel="3" x14ac:dyDescent="0.25">
      <c r="A451" t="str">
        <f t="shared" si="6"/>
        <v>1004110</v>
      </c>
      <c r="B451" s="37" t="s">
        <v>66</v>
      </c>
      <c r="C451" s="38" t="s">
        <v>23</v>
      </c>
      <c r="D451" s="41">
        <v>53.8</v>
      </c>
      <c r="E451" s="41">
        <v>9.8000000000000007</v>
      </c>
      <c r="F451" s="41">
        <v>10</v>
      </c>
    </row>
    <row r="452" spans="1:6" ht="15" outlineLevel="4" x14ac:dyDescent="0.25">
      <c r="A452" t="str">
        <f t="shared" si="6"/>
        <v>1004111</v>
      </c>
      <c r="B452" s="39" t="s">
        <v>66</v>
      </c>
      <c r="C452" s="39" t="s">
        <v>24</v>
      </c>
      <c r="D452" s="42">
        <v>41.3</v>
      </c>
      <c r="E452" s="42">
        <v>7.5</v>
      </c>
      <c r="F452" s="42">
        <v>7.6</v>
      </c>
    </row>
    <row r="453" spans="1:6" ht="15" outlineLevel="4" x14ac:dyDescent="0.25">
      <c r="A453" t="str">
        <f t="shared" si="6"/>
        <v>1004119</v>
      </c>
      <c r="B453" s="39" t="s">
        <v>66</v>
      </c>
      <c r="C453" s="39" t="s">
        <v>155</v>
      </c>
      <c r="D453" s="42">
        <v>12.5</v>
      </c>
      <c r="E453" s="42">
        <v>2.2999999999999998</v>
      </c>
      <c r="F453" s="42">
        <v>2.4</v>
      </c>
    </row>
    <row r="454" spans="1:6" ht="15" outlineLevel="2" x14ac:dyDescent="0.25">
      <c r="A454" t="str">
        <f t="shared" si="6"/>
        <v>1004200</v>
      </c>
      <c r="B454" s="37" t="s">
        <v>66</v>
      </c>
      <c r="C454" s="38" t="s">
        <v>13</v>
      </c>
      <c r="D454" s="41">
        <v>53.8</v>
      </c>
      <c r="E454" s="41">
        <v>5.8</v>
      </c>
      <c r="F454" s="41">
        <v>9.8000000000000007</v>
      </c>
    </row>
    <row r="455" spans="1:6" ht="15" outlineLevel="3" x14ac:dyDescent="0.25">
      <c r="A455" t="str">
        <f t="shared" si="6"/>
        <v>1004240</v>
      </c>
      <c r="B455" s="37" t="s">
        <v>66</v>
      </c>
      <c r="C455" s="38" t="s">
        <v>14</v>
      </c>
      <c r="D455" s="41">
        <v>53.8</v>
      </c>
      <c r="E455" s="41">
        <v>5.8</v>
      </c>
      <c r="F455" s="41">
        <v>9.8000000000000007</v>
      </c>
    </row>
    <row r="456" spans="1:6" ht="15" outlineLevel="4" x14ac:dyDescent="0.25">
      <c r="A456" t="str">
        <f t="shared" si="6"/>
        <v>1004244</v>
      </c>
      <c r="B456" s="39" t="s">
        <v>66</v>
      </c>
      <c r="C456" s="39" t="s">
        <v>15</v>
      </c>
      <c r="D456" s="42">
        <v>53.8</v>
      </c>
      <c r="E456" s="42">
        <v>5.8</v>
      </c>
      <c r="F456" s="42">
        <v>9.8000000000000007</v>
      </c>
    </row>
    <row r="457" spans="1:6" ht="15" outlineLevel="2" x14ac:dyDescent="0.25">
      <c r="A457" t="str">
        <f t="shared" si="6"/>
        <v>1004300</v>
      </c>
      <c r="B457" s="37" t="s">
        <v>66</v>
      </c>
      <c r="C457" s="38" t="s">
        <v>46</v>
      </c>
      <c r="D457" s="41">
        <v>5379.7</v>
      </c>
      <c r="E457" s="41">
        <v>530.79999999999995</v>
      </c>
      <c r="F457" s="41">
        <v>978.2</v>
      </c>
    </row>
    <row r="458" spans="1:6" ht="15" outlineLevel="3" x14ac:dyDescent="0.25">
      <c r="A458" t="str">
        <f t="shared" si="6"/>
        <v>1004320</v>
      </c>
      <c r="B458" s="37" t="s">
        <v>66</v>
      </c>
      <c r="C458" s="38" t="s">
        <v>54</v>
      </c>
      <c r="D458" s="41">
        <v>5379.7</v>
      </c>
      <c r="E458" s="41">
        <v>530.79999999999995</v>
      </c>
      <c r="F458" s="41">
        <v>978.2</v>
      </c>
    </row>
    <row r="459" spans="1:6" ht="15" outlineLevel="4" x14ac:dyDescent="0.25">
      <c r="A459" t="str">
        <f t="shared" si="6"/>
        <v>1004323</v>
      </c>
      <c r="B459" s="39" t="s">
        <v>66</v>
      </c>
      <c r="C459" s="39" t="s">
        <v>197</v>
      </c>
      <c r="D459" s="42">
        <v>5379.7</v>
      </c>
      <c r="E459" s="42">
        <v>530.79999999999995</v>
      </c>
      <c r="F459" s="42">
        <v>978.2</v>
      </c>
    </row>
    <row r="460" spans="1:6" ht="15" outlineLevel="1" x14ac:dyDescent="0.25">
      <c r="A460" t="str">
        <f t="shared" si="6"/>
        <v>1006</v>
      </c>
      <c r="B460" s="37" t="s">
        <v>67</v>
      </c>
      <c r="C460" s="38"/>
      <c r="D460" s="41">
        <v>104113.4</v>
      </c>
      <c r="E460" s="41">
        <v>22848.400000000001</v>
      </c>
      <c r="F460" s="41">
        <v>28173.3</v>
      </c>
    </row>
    <row r="461" spans="1:6" ht="15" outlineLevel="2" x14ac:dyDescent="0.25">
      <c r="A461" t="str">
        <f t="shared" si="6"/>
        <v>1006100</v>
      </c>
      <c r="B461" s="37" t="s">
        <v>67</v>
      </c>
      <c r="C461" s="38" t="s">
        <v>8</v>
      </c>
      <c r="D461" s="41">
        <v>43935.3</v>
      </c>
      <c r="E461" s="41">
        <v>8493.2000000000007</v>
      </c>
      <c r="F461" s="41">
        <v>9868.5</v>
      </c>
    </row>
    <row r="462" spans="1:6" ht="15" outlineLevel="3" x14ac:dyDescent="0.25">
      <c r="A462" t="str">
        <f t="shared" ref="A462:A525" si="7">CONCATENATE(B462,C462)</f>
        <v>1006110</v>
      </c>
      <c r="B462" s="37" t="s">
        <v>67</v>
      </c>
      <c r="C462" s="38" t="s">
        <v>23</v>
      </c>
      <c r="D462" s="41">
        <v>43935.3</v>
      </c>
      <c r="E462" s="41">
        <v>8493.2000000000007</v>
      </c>
      <c r="F462" s="41">
        <v>9868.5</v>
      </c>
    </row>
    <row r="463" spans="1:6" ht="15" outlineLevel="4" x14ac:dyDescent="0.25">
      <c r="A463" t="str">
        <f t="shared" si="7"/>
        <v>1006111</v>
      </c>
      <c r="B463" s="39" t="s">
        <v>67</v>
      </c>
      <c r="C463" s="39" t="s">
        <v>24</v>
      </c>
      <c r="D463" s="42">
        <v>32966.1</v>
      </c>
      <c r="E463" s="42">
        <v>6582.5</v>
      </c>
      <c r="F463" s="42">
        <v>7401</v>
      </c>
    </row>
    <row r="464" spans="1:6" ht="15" outlineLevel="4" x14ac:dyDescent="0.25">
      <c r="A464" t="str">
        <f t="shared" si="7"/>
        <v>1006112</v>
      </c>
      <c r="B464" s="39" t="s">
        <v>67</v>
      </c>
      <c r="C464" s="39" t="s">
        <v>25</v>
      </c>
      <c r="D464" s="42">
        <v>1274.5</v>
      </c>
      <c r="E464" s="42">
        <v>247.1</v>
      </c>
      <c r="F464" s="42">
        <v>667.5</v>
      </c>
    </row>
    <row r="465" spans="1:6" ht="15" outlineLevel="4" x14ac:dyDescent="0.25">
      <c r="A465" t="str">
        <f t="shared" si="7"/>
        <v>1006119</v>
      </c>
      <c r="B465" s="39" t="s">
        <v>67</v>
      </c>
      <c r="C465" s="39" t="s">
        <v>155</v>
      </c>
      <c r="D465" s="42">
        <v>9694.7000000000007</v>
      </c>
      <c r="E465" s="42">
        <v>1663.6</v>
      </c>
      <c r="F465" s="42">
        <v>1800</v>
      </c>
    </row>
    <row r="466" spans="1:6" ht="15" outlineLevel="2" x14ac:dyDescent="0.25">
      <c r="A466" t="str">
        <f t="shared" si="7"/>
        <v>1006200</v>
      </c>
      <c r="B466" s="37" t="s">
        <v>67</v>
      </c>
      <c r="C466" s="38" t="s">
        <v>13</v>
      </c>
      <c r="D466" s="41">
        <v>24669.5</v>
      </c>
      <c r="E466" s="41">
        <v>12702.9</v>
      </c>
      <c r="F466" s="41">
        <v>16652.5</v>
      </c>
    </row>
    <row r="467" spans="1:6" ht="15" outlineLevel="3" x14ac:dyDescent="0.25">
      <c r="A467" t="str">
        <f t="shared" si="7"/>
        <v>1006240</v>
      </c>
      <c r="B467" s="37" t="s">
        <v>67</v>
      </c>
      <c r="C467" s="38" t="s">
        <v>14</v>
      </c>
      <c r="D467" s="41">
        <v>24669.5</v>
      </c>
      <c r="E467" s="41">
        <v>12702.9</v>
      </c>
      <c r="F467" s="41">
        <v>16652.5</v>
      </c>
    </row>
    <row r="468" spans="1:6" ht="15" outlineLevel="4" x14ac:dyDescent="0.25">
      <c r="A468" t="str">
        <f t="shared" si="7"/>
        <v>1006244</v>
      </c>
      <c r="B468" s="39" t="s">
        <v>67</v>
      </c>
      <c r="C468" s="39" t="s">
        <v>15</v>
      </c>
      <c r="D468" s="42">
        <v>24403.9</v>
      </c>
      <c r="E468" s="42">
        <v>12659</v>
      </c>
      <c r="F468" s="42">
        <v>16604</v>
      </c>
    </row>
    <row r="469" spans="1:6" ht="15" outlineLevel="4" x14ac:dyDescent="0.25">
      <c r="A469" t="str">
        <f t="shared" si="7"/>
        <v>1006247</v>
      </c>
      <c r="B469" s="39" t="s">
        <v>67</v>
      </c>
      <c r="C469" s="39" t="s">
        <v>190</v>
      </c>
      <c r="D469" s="42">
        <v>265.60000000000002</v>
      </c>
      <c r="E469" s="42">
        <v>43.9</v>
      </c>
      <c r="F469" s="42">
        <v>48.5</v>
      </c>
    </row>
    <row r="470" spans="1:6" ht="15" outlineLevel="2" x14ac:dyDescent="0.25">
      <c r="A470" t="str">
        <f t="shared" si="7"/>
        <v>1006300</v>
      </c>
      <c r="B470" s="37" t="s">
        <v>67</v>
      </c>
      <c r="C470" s="38" t="s">
        <v>46</v>
      </c>
      <c r="D470" s="41">
        <v>1652.3</v>
      </c>
      <c r="E470" s="41">
        <v>1652.3</v>
      </c>
      <c r="F470" s="41">
        <v>1652.3</v>
      </c>
    </row>
    <row r="471" spans="1:6" ht="15" outlineLevel="3" x14ac:dyDescent="0.25">
      <c r="A471" t="str">
        <f t="shared" si="7"/>
        <v>1006360</v>
      </c>
      <c r="B471" s="37" t="s">
        <v>67</v>
      </c>
      <c r="C471" s="38" t="s">
        <v>196</v>
      </c>
      <c r="D471" s="41">
        <v>1652.3</v>
      </c>
      <c r="E471" s="41">
        <v>1652.3</v>
      </c>
      <c r="F471" s="41">
        <v>1652.3</v>
      </c>
    </row>
    <row r="472" spans="1:6" ht="15" outlineLevel="4" x14ac:dyDescent="0.25">
      <c r="A472" t="str">
        <f t="shared" si="7"/>
        <v>1006360</v>
      </c>
      <c r="B472" s="39" t="s">
        <v>67</v>
      </c>
      <c r="C472" s="39" t="s">
        <v>196</v>
      </c>
      <c r="D472" s="42">
        <v>1652.3</v>
      </c>
      <c r="E472" s="42">
        <v>1652.3</v>
      </c>
      <c r="F472" s="42">
        <v>1652.3</v>
      </c>
    </row>
    <row r="473" spans="1:6" ht="15" outlineLevel="2" x14ac:dyDescent="0.25">
      <c r="A473" t="str">
        <f t="shared" si="7"/>
        <v>1006600</v>
      </c>
      <c r="B473" s="37" t="s">
        <v>67</v>
      </c>
      <c r="C473" s="38" t="s">
        <v>29</v>
      </c>
      <c r="D473" s="41">
        <v>33856.300000000003</v>
      </c>
      <c r="E473" s="41">
        <v>0</v>
      </c>
      <c r="F473" s="41">
        <v>0</v>
      </c>
    </row>
    <row r="474" spans="1:6" ht="15" outlineLevel="3" x14ac:dyDescent="0.25">
      <c r="A474" t="str">
        <f t="shared" si="7"/>
        <v>1006630</v>
      </c>
      <c r="B474" s="37" t="s">
        <v>67</v>
      </c>
      <c r="C474" s="38" t="s">
        <v>33</v>
      </c>
      <c r="D474" s="41">
        <v>33856.300000000003</v>
      </c>
      <c r="E474" s="41">
        <v>0</v>
      </c>
      <c r="F474" s="41">
        <v>0</v>
      </c>
    </row>
    <row r="475" spans="1:6" ht="15" outlineLevel="4" x14ac:dyDescent="0.25">
      <c r="A475" t="str">
        <f t="shared" si="7"/>
        <v>1006633</v>
      </c>
      <c r="B475" s="39" t="s">
        <v>67</v>
      </c>
      <c r="C475" s="39" t="s">
        <v>174</v>
      </c>
      <c r="D475" s="42">
        <v>33856.300000000003</v>
      </c>
      <c r="E475" s="42">
        <v>0</v>
      </c>
      <c r="F475" s="42">
        <v>0</v>
      </c>
    </row>
    <row r="476" spans="1:6" ht="15" x14ac:dyDescent="0.25">
      <c r="A476" t="str">
        <f t="shared" si="7"/>
        <v>1100</v>
      </c>
      <c r="B476" s="37" t="s">
        <v>68</v>
      </c>
      <c r="C476" s="38"/>
      <c r="D476" s="41">
        <v>1408935.7</v>
      </c>
      <c r="E476" s="41">
        <v>254473.2</v>
      </c>
      <c r="F476" s="41">
        <v>326105.09999999998</v>
      </c>
    </row>
    <row r="477" spans="1:6" ht="15" outlineLevel="1" x14ac:dyDescent="0.25">
      <c r="A477" t="str">
        <f t="shared" si="7"/>
        <v>1101</v>
      </c>
      <c r="B477" s="37" t="s">
        <v>69</v>
      </c>
      <c r="C477" s="38"/>
      <c r="D477" s="41">
        <v>1280501.1000000001</v>
      </c>
      <c r="E477" s="41">
        <v>232756.5</v>
      </c>
      <c r="F477" s="41">
        <v>296823.5</v>
      </c>
    </row>
    <row r="478" spans="1:6" ht="15" outlineLevel="2" x14ac:dyDescent="0.25">
      <c r="A478" t="str">
        <f t="shared" si="7"/>
        <v>1101200</v>
      </c>
      <c r="B478" s="37" t="s">
        <v>69</v>
      </c>
      <c r="C478" s="38" t="s">
        <v>13</v>
      </c>
      <c r="D478" s="41">
        <v>214574.1</v>
      </c>
      <c r="E478" s="41">
        <v>597</v>
      </c>
      <c r="F478" s="41">
        <v>20750.099999999999</v>
      </c>
    </row>
    <row r="479" spans="1:6" ht="15" outlineLevel="3" x14ac:dyDescent="0.25">
      <c r="A479" t="str">
        <f t="shared" si="7"/>
        <v>1101240</v>
      </c>
      <c r="B479" s="37" t="s">
        <v>69</v>
      </c>
      <c r="C479" s="38" t="s">
        <v>14</v>
      </c>
      <c r="D479" s="41">
        <v>214574.1</v>
      </c>
      <c r="E479" s="41">
        <v>597</v>
      </c>
      <c r="F479" s="41">
        <v>20750.099999999999</v>
      </c>
    </row>
    <row r="480" spans="1:6" ht="15" outlineLevel="4" x14ac:dyDescent="0.25">
      <c r="A480" t="str">
        <f t="shared" si="7"/>
        <v>1101243</v>
      </c>
      <c r="B480" s="39" t="s">
        <v>69</v>
      </c>
      <c r="C480" s="39" t="s">
        <v>17</v>
      </c>
      <c r="D480" s="42">
        <v>214474.1</v>
      </c>
      <c r="E480" s="42">
        <v>597</v>
      </c>
      <c r="F480" s="42">
        <v>20650.099999999999</v>
      </c>
    </row>
    <row r="481" spans="1:6" ht="15" outlineLevel="4" x14ac:dyDescent="0.25">
      <c r="A481" t="str">
        <f t="shared" si="7"/>
        <v>1101244</v>
      </c>
      <c r="B481" s="39" t="s">
        <v>69</v>
      </c>
      <c r="C481" s="39" t="s">
        <v>15</v>
      </c>
      <c r="D481" s="42">
        <v>100</v>
      </c>
      <c r="E481" s="42">
        <v>0</v>
      </c>
      <c r="F481" s="42">
        <v>100</v>
      </c>
    </row>
    <row r="482" spans="1:6" ht="15" outlineLevel="2" x14ac:dyDescent="0.25">
      <c r="A482" t="str">
        <f t="shared" si="7"/>
        <v>1101400</v>
      </c>
      <c r="B482" s="37" t="s">
        <v>69</v>
      </c>
      <c r="C482" s="38" t="s">
        <v>26</v>
      </c>
      <c r="D482" s="41">
        <v>8993.2000000000007</v>
      </c>
      <c r="E482" s="41">
        <v>0</v>
      </c>
      <c r="F482" s="41">
        <v>1423.1</v>
      </c>
    </row>
    <row r="483" spans="1:6" ht="15" outlineLevel="3" x14ac:dyDescent="0.25">
      <c r="A483" t="str">
        <f t="shared" si="7"/>
        <v>1101410</v>
      </c>
      <c r="B483" s="37" t="s">
        <v>69</v>
      </c>
      <c r="C483" s="38" t="s">
        <v>27</v>
      </c>
      <c r="D483" s="41">
        <v>8993.2000000000007</v>
      </c>
      <c r="E483" s="41">
        <v>0</v>
      </c>
      <c r="F483" s="41">
        <v>1423.1</v>
      </c>
    </row>
    <row r="484" spans="1:6" ht="15" outlineLevel="4" x14ac:dyDescent="0.25">
      <c r="A484" t="str">
        <f t="shared" si="7"/>
        <v>1101414</v>
      </c>
      <c r="B484" s="39" t="s">
        <v>69</v>
      </c>
      <c r="C484" s="39" t="s">
        <v>28</v>
      </c>
      <c r="D484" s="42">
        <v>8993.2000000000007</v>
      </c>
      <c r="E484" s="42">
        <v>0</v>
      </c>
      <c r="F484" s="42">
        <v>1423.1</v>
      </c>
    </row>
    <row r="485" spans="1:6" ht="15" outlineLevel="2" x14ac:dyDescent="0.25">
      <c r="A485" t="str">
        <f t="shared" si="7"/>
        <v>1101600</v>
      </c>
      <c r="B485" s="37" t="s">
        <v>69</v>
      </c>
      <c r="C485" s="38" t="s">
        <v>29</v>
      </c>
      <c r="D485" s="41">
        <v>1056933.8</v>
      </c>
      <c r="E485" s="41">
        <v>232159.6</v>
      </c>
      <c r="F485" s="41">
        <v>274650.3</v>
      </c>
    </row>
    <row r="486" spans="1:6" ht="15" outlineLevel="3" x14ac:dyDescent="0.25">
      <c r="A486" t="str">
        <f t="shared" si="7"/>
        <v>1101610</v>
      </c>
      <c r="B486" s="37" t="s">
        <v>69</v>
      </c>
      <c r="C486" s="38" t="s">
        <v>30</v>
      </c>
      <c r="D486" s="41">
        <v>1056933.8</v>
      </c>
      <c r="E486" s="41">
        <v>232159.6</v>
      </c>
      <c r="F486" s="41">
        <v>274650.3</v>
      </c>
    </row>
    <row r="487" spans="1:6" ht="15" outlineLevel="4" x14ac:dyDescent="0.25">
      <c r="A487" t="str">
        <f t="shared" si="7"/>
        <v>1101611</v>
      </c>
      <c r="B487" s="39" t="s">
        <v>69</v>
      </c>
      <c r="C487" s="39" t="s">
        <v>31</v>
      </c>
      <c r="D487" s="42">
        <v>1022621.1</v>
      </c>
      <c r="E487" s="42">
        <v>230807.4</v>
      </c>
      <c r="F487" s="42">
        <v>265846.09999999998</v>
      </c>
    </row>
    <row r="488" spans="1:6" ht="15" outlineLevel="4" x14ac:dyDescent="0.25">
      <c r="A488" t="str">
        <f t="shared" si="7"/>
        <v>1101612</v>
      </c>
      <c r="B488" s="39" t="s">
        <v>69</v>
      </c>
      <c r="C488" s="39" t="s">
        <v>32</v>
      </c>
      <c r="D488" s="42">
        <v>34312.699999999997</v>
      </c>
      <c r="E488" s="42">
        <v>1352.2</v>
      </c>
      <c r="F488" s="42">
        <v>8804.2000000000007</v>
      </c>
    </row>
    <row r="489" spans="1:6" ht="15" outlineLevel="1" x14ac:dyDescent="0.25">
      <c r="A489" t="str">
        <f t="shared" si="7"/>
        <v>1102</v>
      </c>
      <c r="B489" s="37" t="s">
        <v>70</v>
      </c>
      <c r="C489" s="38"/>
      <c r="D489" s="41">
        <v>6971.7</v>
      </c>
      <c r="E489" s="41">
        <v>344.4</v>
      </c>
      <c r="F489" s="41">
        <v>1235.7</v>
      </c>
    </row>
    <row r="490" spans="1:6" ht="15" outlineLevel="2" x14ac:dyDescent="0.25">
      <c r="A490" t="str">
        <f t="shared" si="7"/>
        <v>1102200</v>
      </c>
      <c r="B490" s="37" t="s">
        <v>70</v>
      </c>
      <c r="C490" s="38" t="s">
        <v>13</v>
      </c>
      <c r="D490" s="41">
        <v>6971.7</v>
      </c>
      <c r="E490" s="41">
        <v>344.4</v>
      </c>
      <c r="F490" s="41">
        <v>1235.7</v>
      </c>
    </row>
    <row r="491" spans="1:6" ht="15" outlineLevel="3" x14ac:dyDescent="0.25">
      <c r="A491" t="str">
        <f t="shared" si="7"/>
        <v>1102240</v>
      </c>
      <c r="B491" s="37" t="s">
        <v>70</v>
      </c>
      <c r="C491" s="38" t="s">
        <v>14</v>
      </c>
      <c r="D491" s="41">
        <v>6971.7</v>
      </c>
      <c r="E491" s="41">
        <v>344.4</v>
      </c>
      <c r="F491" s="41">
        <v>1235.7</v>
      </c>
    </row>
    <row r="492" spans="1:6" ht="15" outlineLevel="4" x14ac:dyDescent="0.25">
      <c r="A492" t="str">
        <f t="shared" si="7"/>
        <v>1102244</v>
      </c>
      <c r="B492" s="39" t="s">
        <v>70</v>
      </c>
      <c r="C492" s="39" t="s">
        <v>15</v>
      </c>
      <c r="D492" s="42">
        <v>6971.7</v>
      </c>
      <c r="E492" s="42">
        <v>344.4</v>
      </c>
      <c r="F492" s="42">
        <v>1235.7</v>
      </c>
    </row>
    <row r="493" spans="1:6" ht="15" outlineLevel="1" x14ac:dyDescent="0.25">
      <c r="A493" t="str">
        <f t="shared" si="7"/>
        <v>1105</v>
      </c>
      <c r="B493" s="37" t="s">
        <v>71</v>
      </c>
      <c r="C493" s="38"/>
      <c r="D493" s="41">
        <v>121462.9</v>
      </c>
      <c r="E493" s="41">
        <v>21372.2</v>
      </c>
      <c r="F493" s="41">
        <v>28045.9</v>
      </c>
    </row>
    <row r="494" spans="1:6" ht="15" outlineLevel="2" x14ac:dyDescent="0.25">
      <c r="A494" t="str">
        <f t="shared" si="7"/>
        <v>1105100</v>
      </c>
      <c r="B494" s="37" t="s">
        <v>71</v>
      </c>
      <c r="C494" s="38" t="s">
        <v>8</v>
      </c>
      <c r="D494" s="41">
        <v>111549.2</v>
      </c>
      <c r="E494" s="41">
        <v>20057.5</v>
      </c>
      <c r="F494" s="41">
        <v>26073.200000000001</v>
      </c>
    </row>
    <row r="495" spans="1:6" ht="15" outlineLevel="3" x14ac:dyDescent="0.25">
      <c r="A495" t="str">
        <f t="shared" si="7"/>
        <v>1105110</v>
      </c>
      <c r="B495" s="37" t="s">
        <v>71</v>
      </c>
      <c r="C495" s="38" t="s">
        <v>23</v>
      </c>
      <c r="D495" s="41">
        <v>65518</v>
      </c>
      <c r="E495" s="41">
        <v>12225.5</v>
      </c>
      <c r="F495" s="41">
        <v>14544.7</v>
      </c>
    </row>
    <row r="496" spans="1:6" ht="15" outlineLevel="4" x14ac:dyDescent="0.25">
      <c r="A496" t="str">
        <f t="shared" si="7"/>
        <v>1105111</v>
      </c>
      <c r="B496" s="39" t="s">
        <v>71</v>
      </c>
      <c r="C496" s="39" t="s">
        <v>24</v>
      </c>
      <c r="D496" s="42">
        <v>48740.6</v>
      </c>
      <c r="E496" s="42">
        <v>9795.7999999999993</v>
      </c>
      <c r="F496" s="42">
        <v>10891.9</v>
      </c>
    </row>
    <row r="497" spans="1:6" ht="15" outlineLevel="4" x14ac:dyDescent="0.25">
      <c r="A497" t="str">
        <f t="shared" si="7"/>
        <v>1105112</v>
      </c>
      <c r="B497" s="39" t="s">
        <v>71</v>
      </c>
      <c r="C497" s="39" t="s">
        <v>25</v>
      </c>
      <c r="D497" s="42">
        <v>2474.5</v>
      </c>
      <c r="E497" s="42">
        <v>40</v>
      </c>
      <c r="F497" s="42">
        <v>650</v>
      </c>
    </row>
    <row r="498" spans="1:6" ht="15" outlineLevel="4" x14ac:dyDescent="0.25">
      <c r="A498" t="str">
        <f t="shared" si="7"/>
        <v>1105119</v>
      </c>
      <c r="B498" s="39" t="s">
        <v>71</v>
      </c>
      <c r="C498" s="39" t="s">
        <v>155</v>
      </c>
      <c r="D498" s="42">
        <v>14302.9</v>
      </c>
      <c r="E498" s="42">
        <v>2389.6999999999998</v>
      </c>
      <c r="F498" s="42">
        <v>3002.8</v>
      </c>
    </row>
    <row r="499" spans="1:6" ht="15" outlineLevel="3" x14ac:dyDescent="0.25">
      <c r="A499" t="str">
        <f t="shared" si="7"/>
        <v>1105120</v>
      </c>
      <c r="B499" s="37" t="s">
        <v>71</v>
      </c>
      <c r="C499" s="38" t="s">
        <v>9</v>
      </c>
      <c r="D499" s="41">
        <v>46031.199999999997</v>
      </c>
      <c r="E499" s="41">
        <v>7832</v>
      </c>
      <c r="F499" s="41">
        <v>11528.5</v>
      </c>
    </row>
    <row r="500" spans="1:6" ht="15" outlineLevel="4" x14ac:dyDescent="0.25">
      <c r="A500" t="str">
        <f t="shared" si="7"/>
        <v>1105121</v>
      </c>
      <c r="B500" s="39" t="s">
        <v>71</v>
      </c>
      <c r="C500" s="39" t="s">
        <v>10</v>
      </c>
      <c r="D500" s="42">
        <v>35008.9</v>
      </c>
      <c r="E500" s="42">
        <v>6051.5</v>
      </c>
      <c r="F500" s="42">
        <v>8591</v>
      </c>
    </row>
    <row r="501" spans="1:6" ht="15" outlineLevel="4" x14ac:dyDescent="0.25">
      <c r="A501" t="str">
        <f t="shared" si="7"/>
        <v>1105122</v>
      </c>
      <c r="B501" s="39" t="s">
        <v>71</v>
      </c>
      <c r="C501" s="39" t="s">
        <v>11</v>
      </c>
      <c r="D501" s="42">
        <v>1450.6</v>
      </c>
      <c r="E501" s="42">
        <v>248.6</v>
      </c>
      <c r="F501" s="42">
        <v>870</v>
      </c>
    </row>
    <row r="502" spans="1:6" ht="15" outlineLevel="4" x14ac:dyDescent="0.25">
      <c r="A502" t="str">
        <f t="shared" si="7"/>
        <v>1105129</v>
      </c>
      <c r="B502" s="39" t="s">
        <v>71</v>
      </c>
      <c r="C502" s="39" t="s">
        <v>154</v>
      </c>
      <c r="D502" s="42">
        <v>9571.7000000000007</v>
      </c>
      <c r="E502" s="42">
        <v>1531.9</v>
      </c>
      <c r="F502" s="42">
        <v>2067.5</v>
      </c>
    </row>
    <row r="503" spans="1:6" ht="15" outlineLevel="2" x14ac:dyDescent="0.25">
      <c r="A503" t="str">
        <f t="shared" si="7"/>
        <v>1105200</v>
      </c>
      <c r="B503" s="37" t="s">
        <v>71</v>
      </c>
      <c r="C503" s="38" t="s">
        <v>13</v>
      </c>
      <c r="D503" s="41">
        <v>9396.9</v>
      </c>
      <c r="E503" s="41">
        <v>1223.9000000000001</v>
      </c>
      <c r="F503" s="41">
        <v>1877.7</v>
      </c>
    </row>
    <row r="504" spans="1:6" ht="15" outlineLevel="3" x14ac:dyDescent="0.25">
      <c r="A504" t="str">
        <f t="shared" si="7"/>
        <v>1105240</v>
      </c>
      <c r="B504" s="37" t="s">
        <v>71</v>
      </c>
      <c r="C504" s="38" t="s">
        <v>14</v>
      </c>
      <c r="D504" s="41">
        <v>9396.9</v>
      </c>
      <c r="E504" s="41">
        <v>1223.9000000000001</v>
      </c>
      <c r="F504" s="41">
        <v>1877.7</v>
      </c>
    </row>
    <row r="505" spans="1:6" ht="15" outlineLevel="4" x14ac:dyDescent="0.25">
      <c r="A505" t="str">
        <f t="shared" si="7"/>
        <v>1105244</v>
      </c>
      <c r="B505" s="39" t="s">
        <v>71</v>
      </c>
      <c r="C505" s="39" t="s">
        <v>15</v>
      </c>
      <c r="D505" s="42">
        <v>8658.7999999999993</v>
      </c>
      <c r="E505" s="42">
        <v>1160</v>
      </c>
      <c r="F505" s="42">
        <v>1701.3</v>
      </c>
    </row>
    <row r="506" spans="1:6" ht="15" outlineLevel="4" x14ac:dyDescent="0.25">
      <c r="A506" t="str">
        <f t="shared" si="7"/>
        <v>1105247</v>
      </c>
      <c r="B506" s="39" t="s">
        <v>71</v>
      </c>
      <c r="C506" s="39" t="s">
        <v>190</v>
      </c>
      <c r="D506" s="42">
        <v>738.1</v>
      </c>
      <c r="E506" s="42">
        <v>63.9</v>
      </c>
      <c r="F506" s="42">
        <v>176.4</v>
      </c>
    </row>
    <row r="507" spans="1:6" ht="15" outlineLevel="2" x14ac:dyDescent="0.25">
      <c r="A507" t="str">
        <f t="shared" si="7"/>
        <v>1105300</v>
      </c>
      <c r="B507" s="37" t="s">
        <v>71</v>
      </c>
      <c r="C507" s="38" t="s">
        <v>46</v>
      </c>
      <c r="D507" s="41">
        <v>516.79999999999995</v>
      </c>
      <c r="E507" s="41">
        <v>90.8</v>
      </c>
      <c r="F507" s="41">
        <v>95</v>
      </c>
    </row>
    <row r="508" spans="1:6" ht="15" outlineLevel="3" x14ac:dyDescent="0.25">
      <c r="A508" t="str">
        <f t="shared" si="7"/>
        <v>1105320</v>
      </c>
      <c r="B508" s="37" t="s">
        <v>71</v>
      </c>
      <c r="C508" s="38" t="s">
        <v>54</v>
      </c>
      <c r="D508" s="41">
        <v>516.79999999999995</v>
      </c>
      <c r="E508" s="41">
        <v>90.8</v>
      </c>
      <c r="F508" s="41">
        <v>95</v>
      </c>
    </row>
    <row r="509" spans="1:6" ht="15" outlineLevel="4" x14ac:dyDescent="0.25">
      <c r="A509" t="str">
        <f t="shared" si="7"/>
        <v>1105321</v>
      </c>
      <c r="B509" s="39" t="s">
        <v>71</v>
      </c>
      <c r="C509" s="39" t="s">
        <v>55</v>
      </c>
      <c r="D509" s="42">
        <v>516.79999999999995</v>
      </c>
      <c r="E509" s="42">
        <v>90.8</v>
      </c>
      <c r="F509" s="42">
        <v>95</v>
      </c>
    </row>
    <row r="510" spans="1:6" ht="15" x14ac:dyDescent="0.25">
      <c r="A510" t="str">
        <f t="shared" si="7"/>
        <v>1200</v>
      </c>
      <c r="B510" s="37" t="s">
        <v>72</v>
      </c>
      <c r="C510" s="38"/>
      <c r="D510" s="41">
        <v>119250.2</v>
      </c>
      <c r="E510" s="41">
        <v>29731.1</v>
      </c>
      <c r="F510" s="41">
        <v>34428</v>
      </c>
    </row>
    <row r="511" spans="1:6" ht="15" outlineLevel="1" x14ac:dyDescent="0.25">
      <c r="A511" t="str">
        <f t="shared" si="7"/>
        <v>1201</v>
      </c>
      <c r="B511" s="37" t="s">
        <v>182</v>
      </c>
      <c r="C511" s="38"/>
      <c r="D511" s="41">
        <v>45970.9</v>
      </c>
      <c r="E511" s="41">
        <v>10198.299999999999</v>
      </c>
      <c r="F511" s="41">
        <v>11226.1</v>
      </c>
    </row>
    <row r="512" spans="1:6" ht="15" outlineLevel="2" x14ac:dyDescent="0.25">
      <c r="A512" t="str">
        <f t="shared" si="7"/>
        <v>1201600</v>
      </c>
      <c r="B512" s="37" t="s">
        <v>182</v>
      </c>
      <c r="C512" s="38" t="s">
        <v>29</v>
      </c>
      <c r="D512" s="41">
        <v>45970.9</v>
      </c>
      <c r="E512" s="41">
        <v>10198.299999999999</v>
      </c>
      <c r="F512" s="41">
        <v>11226.1</v>
      </c>
    </row>
    <row r="513" spans="1:6" ht="15" outlineLevel="3" x14ac:dyDescent="0.25">
      <c r="A513" t="str">
        <f t="shared" si="7"/>
        <v>1201620</v>
      </c>
      <c r="B513" s="37" t="s">
        <v>182</v>
      </c>
      <c r="C513" s="38" t="s">
        <v>49</v>
      </c>
      <c r="D513" s="41">
        <v>45970.9</v>
      </c>
      <c r="E513" s="41">
        <v>10198.299999999999</v>
      </c>
      <c r="F513" s="41">
        <v>11226.1</v>
      </c>
    </row>
    <row r="514" spans="1:6" ht="15" outlineLevel="4" x14ac:dyDescent="0.25">
      <c r="A514" t="str">
        <f t="shared" si="7"/>
        <v>1201621</v>
      </c>
      <c r="B514" s="39" t="s">
        <v>182</v>
      </c>
      <c r="C514" s="39" t="s">
        <v>50</v>
      </c>
      <c r="D514" s="42">
        <v>45286.6</v>
      </c>
      <c r="E514" s="42">
        <v>10198.299999999999</v>
      </c>
      <c r="F514" s="42">
        <v>10706.1</v>
      </c>
    </row>
    <row r="515" spans="1:6" ht="15" outlineLevel="4" x14ac:dyDescent="0.25">
      <c r="A515" t="str">
        <f t="shared" si="7"/>
        <v>1201622</v>
      </c>
      <c r="B515" s="39" t="s">
        <v>182</v>
      </c>
      <c r="C515" s="39" t="s">
        <v>51</v>
      </c>
      <c r="D515" s="42">
        <v>684.3</v>
      </c>
      <c r="E515" s="42">
        <v>0</v>
      </c>
      <c r="F515" s="42">
        <v>520</v>
      </c>
    </row>
    <row r="516" spans="1:6" ht="15" outlineLevel="1" x14ac:dyDescent="0.25">
      <c r="A516" t="str">
        <f t="shared" si="7"/>
        <v>1202</v>
      </c>
      <c r="B516" s="37" t="s">
        <v>73</v>
      </c>
      <c r="C516" s="38"/>
      <c r="D516" s="41">
        <v>73279.3</v>
      </c>
      <c r="E516" s="41">
        <v>19532.8</v>
      </c>
      <c r="F516" s="41">
        <v>23201.9</v>
      </c>
    </row>
    <row r="517" spans="1:6" ht="15" outlineLevel="2" x14ac:dyDescent="0.25">
      <c r="A517" t="str">
        <f t="shared" si="7"/>
        <v>1202200</v>
      </c>
      <c r="B517" s="37" t="s">
        <v>73</v>
      </c>
      <c r="C517" s="38" t="s">
        <v>13</v>
      </c>
      <c r="D517" s="41">
        <v>2237.8000000000002</v>
      </c>
      <c r="E517" s="41">
        <v>0</v>
      </c>
      <c r="F517" s="41">
        <v>2237.8000000000002</v>
      </c>
    </row>
    <row r="518" spans="1:6" ht="15" outlineLevel="3" x14ac:dyDescent="0.25">
      <c r="A518" t="str">
        <f t="shared" si="7"/>
        <v>1202240</v>
      </c>
      <c r="B518" s="37" t="s">
        <v>73</v>
      </c>
      <c r="C518" s="38" t="s">
        <v>14</v>
      </c>
      <c r="D518" s="41">
        <v>2237.8000000000002</v>
      </c>
      <c r="E518" s="41">
        <v>0</v>
      </c>
      <c r="F518" s="41">
        <v>2237.8000000000002</v>
      </c>
    </row>
    <row r="519" spans="1:6" ht="15" outlineLevel="4" x14ac:dyDescent="0.25">
      <c r="A519" t="str">
        <f t="shared" si="7"/>
        <v>1202243</v>
      </c>
      <c r="B519" s="39" t="s">
        <v>73</v>
      </c>
      <c r="C519" s="39" t="s">
        <v>17</v>
      </c>
      <c r="D519" s="42">
        <v>2237.8000000000002</v>
      </c>
      <c r="E519" s="42">
        <v>0</v>
      </c>
      <c r="F519" s="42">
        <v>2237.8000000000002</v>
      </c>
    </row>
    <row r="520" spans="1:6" ht="15" outlineLevel="2" x14ac:dyDescent="0.25">
      <c r="A520" t="str">
        <f t="shared" si="7"/>
        <v>1202600</v>
      </c>
      <c r="B520" s="37" t="s">
        <v>73</v>
      </c>
      <c r="C520" s="38" t="s">
        <v>29</v>
      </c>
      <c r="D520" s="41">
        <v>71041.5</v>
      </c>
      <c r="E520" s="41">
        <v>19532.8</v>
      </c>
      <c r="F520" s="41">
        <v>20964.099999999999</v>
      </c>
    </row>
    <row r="521" spans="1:6" ht="15" outlineLevel="3" x14ac:dyDescent="0.25">
      <c r="A521" t="str">
        <f t="shared" si="7"/>
        <v>1202620</v>
      </c>
      <c r="B521" s="37" t="s">
        <v>73</v>
      </c>
      <c r="C521" s="38" t="s">
        <v>49</v>
      </c>
      <c r="D521" s="41">
        <v>71041.5</v>
      </c>
      <c r="E521" s="41">
        <v>19532.8</v>
      </c>
      <c r="F521" s="41">
        <v>20964.099999999999</v>
      </c>
    </row>
    <row r="522" spans="1:6" ht="15" outlineLevel="4" x14ac:dyDescent="0.25">
      <c r="A522" t="str">
        <f t="shared" si="7"/>
        <v>1202621</v>
      </c>
      <c r="B522" s="39" t="s">
        <v>73</v>
      </c>
      <c r="C522" s="39" t="s">
        <v>50</v>
      </c>
      <c r="D522" s="42">
        <v>70167</v>
      </c>
      <c r="E522" s="42">
        <v>19347.8</v>
      </c>
      <c r="F522" s="42">
        <v>20544.099999999999</v>
      </c>
    </row>
    <row r="523" spans="1:6" ht="15" outlineLevel="4" x14ac:dyDescent="0.25">
      <c r="A523" t="str">
        <f t="shared" si="7"/>
        <v>1202622</v>
      </c>
      <c r="B523" s="39" t="s">
        <v>73</v>
      </c>
      <c r="C523" s="39" t="s">
        <v>51</v>
      </c>
      <c r="D523" s="42">
        <v>874.5</v>
      </c>
      <c r="E523" s="42">
        <v>185</v>
      </c>
      <c r="F523" s="42">
        <v>420</v>
      </c>
    </row>
    <row r="524" spans="1:6" ht="15" x14ac:dyDescent="0.25">
      <c r="A524" t="str">
        <f t="shared" si="7"/>
        <v>1300</v>
      </c>
      <c r="B524" s="37" t="s">
        <v>249</v>
      </c>
      <c r="C524" s="38"/>
      <c r="D524" s="41">
        <v>12990.4</v>
      </c>
      <c r="E524" s="41">
        <v>0</v>
      </c>
      <c r="F524" s="41">
        <v>0</v>
      </c>
    </row>
    <row r="525" spans="1:6" ht="15" outlineLevel="1" x14ac:dyDescent="0.25">
      <c r="A525" t="str">
        <f t="shared" si="7"/>
        <v>1301</v>
      </c>
      <c r="B525" s="37" t="s">
        <v>250</v>
      </c>
      <c r="C525" s="38"/>
      <c r="D525" s="41">
        <v>12990.4</v>
      </c>
      <c r="E525" s="41">
        <v>0</v>
      </c>
      <c r="F525" s="41">
        <v>0</v>
      </c>
    </row>
    <row r="526" spans="1:6" ht="15" outlineLevel="2" x14ac:dyDescent="0.25">
      <c r="A526" t="str">
        <f>CONCATENATE(B526,C526)</f>
        <v>1301700</v>
      </c>
      <c r="B526" s="37" t="s">
        <v>250</v>
      </c>
      <c r="C526" s="38" t="s">
        <v>251</v>
      </c>
      <c r="D526" s="41">
        <v>12990.4</v>
      </c>
      <c r="E526" s="41">
        <v>0</v>
      </c>
      <c r="F526" s="41">
        <v>0</v>
      </c>
    </row>
    <row r="527" spans="1:6" ht="15" outlineLevel="3" x14ac:dyDescent="0.25">
      <c r="A527" t="str">
        <f>CONCATENATE(B527,C527)</f>
        <v>1301730</v>
      </c>
      <c r="B527" s="37" t="s">
        <v>250</v>
      </c>
      <c r="C527" s="38" t="s">
        <v>269</v>
      </c>
      <c r="D527" s="41">
        <v>12990.4</v>
      </c>
      <c r="E527" s="41">
        <v>0</v>
      </c>
      <c r="F527" s="41">
        <v>0</v>
      </c>
    </row>
    <row r="528" spans="1:6" ht="15" outlineLevel="4" x14ac:dyDescent="0.25">
      <c r="A528" t="str">
        <f>CONCATENATE(B528,C528)</f>
        <v>1301730</v>
      </c>
      <c r="B528" s="39" t="s">
        <v>250</v>
      </c>
      <c r="C528" s="39" t="s">
        <v>269</v>
      </c>
      <c r="D528" s="42">
        <v>12990.4</v>
      </c>
      <c r="E528" s="42">
        <v>0</v>
      </c>
      <c r="F528" s="42">
        <v>0</v>
      </c>
    </row>
  </sheetData>
  <customSheetViews>
    <customSheetView guid="{DE0F5E73-EF4C-476D-B6AE-BFEFF57E867A}" state="hidden" topLeftCell="A25">
      <selection activeCell="F18" sqref="F18"/>
      <pageMargins left="0.7" right="0.7" top="0.75" bottom="0.75" header="0.3" footer="0.3"/>
    </customSheetView>
    <customSheetView guid="{354784A5-404C-43C6-9215-508293194394}" state="hidden" topLeftCell="A25">
      <selection activeCell="F18" sqref="F18"/>
      <pageMargins left="0.7" right="0.7" top="0.75" bottom="0.75" header="0.3" footer="0.3"/>
    </customSheetView>
    <customSheetView guid="{87167B54-14FD-40B4-B520-8ADAF9DCA900}">
      <selection activeCell="D18" sqref="D18"/>
      <pageMargins left="0.7" right="0.7" top="0.75" bottom="0.75" header="0.3" footer="0.3"/>
    </customSheetView>
    <customSheetView guid="{34FCE91F-37BB-4E1C-80D8-8DC0E1239857}">
      <selection activeCell="L8" sqref="L8"/>
      <pageMargins left="0.7" right="0.7" top="0.75" bottom="0.75" header="0.3" footer="0.3"/>
    </customSheetView>
    <customSheetView guid="{B358A58E-8635-4813-99A2-4F1FD4FD075C}">
      <selection activeCell="L8" sqref="L8"/>
      <pageMargins left="0.7" right="0.7" top="0.75" bottom="0.75" header="0.3" footer="0.3"/>
    </customSheetView>
    <customSheetView guid="{B1E9D3A3-6A2B-4E76-A163-C3C5D3CBC4BC}">
      <selection activeCell="L8" sqref="L8"/>
      <pageMargins left="0.7" right="0.7" top="0.75" bottom="0.75" header="0.3" footer="0.3"/>
    </customSheetView>
    <customSheetView guid="{F8C4027D-D6CA-4157-8FAE-71E83CC44D4D}" state="hidden" topLeftCell="A25">
      <selection activeCell="F18" sqref="F18"/>
      <pageMargins left="0.7" right="0.7" top="0.75" bottom="0.75" header="0.3" footer="0.3"/>
    </customSheetView>
    <customSheetView guid="{8F1248FC-EA8E-4DC7-8B97-6406CD1514A9}" state="hidden" topLeftCell="A25">
      <selection activeCell="F18" sqref="F18"/>
      <pageMargins left="0.7" right="0.7" top="0.75" bottom="0.75" header="0.3" footer="0.3"/>
    </customSheetView>
    <customSheetView guid="{EC1DDABA-87E5-4CA0-BDFA-3176D5C21D42}" state="hidden" topLeftCell="A25">
      <selection activeCell="F18" sqref="F18"/>
      <pageMargins left="0.7" right="0.7" top="0.75" bottom="0.75" header="0.3" footer="0.3"/>
    </customSheetView>
  </customSheetViews>
  <mergeCells count="5">
    <mergeCell ref="B1:G1"/>
    <mergeCell ref="B6:I6"/>
    <mergeCell ref="B7:H7"/>
    <mergeCell ref="B8:H8"/>
    <mergeCell ref="B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доходы</vt:lpstr>
      <vt:lpstr>расходы</vt:lpstr>
      <vt:lpstr>источники</vt:lpstr>
      <vt:lpstr>резервный фонд</vt:lpstr>
      <vt:lpstr>Лист1</vt:lpstr>
      <vt:lpstr>доходы!Заголовки_для_печати</vt:lpstr>
      <vt:lpstr>источники!Заголовки_для_печати</vt:lpstr>
      <vt:lpstr>расходы!Заголовки_для_печати</vt:lpstr>
      <vt:lpstr>Лист1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Хотина Кристина Игоревна</cp:lastModifiedBy>
  <cp:lastPrinted>2025-02-19T11:25:49Z</cp:lastPrinted>
  <dcterms:created xsi:type="dcterms:W3CDTF">2016-04-27T02:46:00Z</dcterms:created>
  <dcterms:modified xsi:type="dcterms:W3CDTF">2025-05-30T04:53:05Z</dcterms:modified>
</cp:coreProperties>
</file>