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НПОПАТ (сайт) (2)" sheetId="1" r:id="rId1"/>
  </sheets>
  <externalReferences>
    <externalReference r:id="rId4"/>
  </externalReferences>
  <definedNames>
    <definedName name="_xlnm.Print_Titles" localSheetId="0">'НПОПАТ (сайт) (2)'!$A:$B,'НПОПАТ (сайт) (2)'!$9:$12</definedName>
    <definedName name="_xlnm.Print_Area" localSheetId="0">'НПОПАТ (сайт) (2)'!$A$2:$G$129</definedName>
  </definedNames>
  <calcPr fullCalcOnLoad="1"/>
</workbook>
</file>

<file path=xl/sharedStrings.xml><?xml version="1.0" encoding="utf-8"?>
<sst xmlns="http://schemas.openxmlformats.org/spreadsheetml/2006/main" count="215" uniqueCount="158">
  <si>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2011 год</t>
    </r>
  </si>
  <si>
    <t>тыс. руб.</t>
  </si>
  <si>
    <t>№ п/п</t>
  </si>
  <si>
    <t>Наименование показателя</t>
  </si>
  <si>
    <t>МУП "НПОПАТ"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</si>
  <si>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</si>
  <si>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</si>
  <si>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</si>
  <si>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</si>
  <si>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</si>
  <si>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</si>
  <si>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</si>
  <si>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</si>
  <si>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</si>
  <si>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</si>
  <si>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</si>
  <si>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</si>
  <si>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</si>
  <si>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</si>
  <si>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</si>
  <si>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</si>
  <si>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</si>
  <si>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</si>
  <si>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</si>
  <si>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</si>
  <si>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</si>
  <si>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услуги пассажирского транспорта</t>
  </si>
  <si>
    <t>1.2.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</si>
  <si>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</si>
  <si>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</si>
  <si>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</si>
  <si>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</si>
  <si>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</si>
  <si>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</si>
  <si>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</si>
  <si>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</si>
  <si>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</si>
  <si>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</si>
  <si>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</si>
  <si>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</si>
  <si>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</si>
  <si>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</si>
  <si>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</si>
  <si>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</si>
  <si>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1.9.</t>
  </si>
  <si>
    <t>очистка сточных вод</t>
  </si>
  <si>
    <t>1.10.</t>
  </si>
  <si>
    <t>обслуживание КНС и ЛОС</t>
  </si>
  <si>
    <t>1.12.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</si>
  <si>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</si>
  <si>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</si>
  <si>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</si>
  <si>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</si>
  <si>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</si>
  <si>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</si>
  <si>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</si>
  <si>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</si>
  <si>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</si>
  <si>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</si>
  <si>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</si>
  <si>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</si>
  <si>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</si>
  <si>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</si>
  <si>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</si>
  <si>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</si>
  <si>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</si>
  <si>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</si>
  <si>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</si>
  <si>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</si>
  <si>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</si>
  <si>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</si>
  <si>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</si>
  <si>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</si>
  <si>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</si>
  <si>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</si>
  <si>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</si>
  <si>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</si>
  <si>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</si>
  <si>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</si>
  <si>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</si>
  <si>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</si>
  <si>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</si>
  <si>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</si>
  <si>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</si>
  <si>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</si>
  <si>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</si>
  <si>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</si>
  <si>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2.8.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</si>
  <si>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</si>
  <si>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</si>
  <si>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</si>
  <si>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</si>
  <si>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</si>
  <si>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</si>
  <si>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</si>
  <si>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</si>
  <si>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</si>
  <si>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</si>
  <si>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</si>
  <si>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</si>
  <si>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</si>
  <si>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</si>
  <si>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</si>
  <si>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</si>
  <si>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</si>
  <si>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</si>
  <si>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</si>
  <si>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</si>
  <si>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</si>
  <si>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</si>
  <si>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</si>
  <si>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</si>
  <si>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</si>
  <si>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</si>
  <si>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</si>
  <si>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</si>
  <si>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</si>
  <si>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</si>
  <si>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</si>
  <si>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</si>
  <si>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</si>
  <si>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</si>
  <si>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</si>
  <si>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</si>
  <si>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</si>
  <si>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</si>
  <si>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</si>
  <si>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</si>
  <si>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</si>
  <si>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</si>
  <si>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</si>
  <si>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</si>
  <si>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8.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</si>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</sst>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22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10"/>
      <name val="Arial Cyr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 Cyr"/>
      <family val="0"/>
    </font>
    <font>
      <sz val="12"/>
      <color rgb="FFFF0000"/>
      <name val="Arial Cyr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52" applyFont="1" applyFill="1" applyBorder="1" applyAlignment="1">
      <alignment horizontal="center" vertical="center" wrapText="1"/>
      <protection/>
    </xf>
    <xf numFmtId="0" fontId="58" fillId="0" borderId="11" xfId="0" applyNumberFormat="1" applyFont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1" xfId="52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left" vertical="center" wrapText="1" shrinkToFit="1"/>
    </xf>
    <xf numFmtId="3" fontId="59" fillId="0" borderId="1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wrapText="1" shrinkToFit="1"/>
    </xf>
    <xf numFmtId="3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10" fillId="0" borderId="12" xfId="52" applyFont="1" applyFill="1" applyBorder="1" applyAlignment="1">
      <alignment horizontal="left" vertical="center" wrapText="1" shrinkToFit="1"/>
      <protection/>
    </xf>
    <xf numFmtId="0" fontId="10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 wrapText="1" shrinkToFit="1"/>
    </xf>
    <xf numFmtId="0" fontId="57" fillId="0" borderId="12" xfId="0" applyFont="1" applyFill="1" applyBorder="1" applyAlignment="1">
      <alignment horizontal="left" vertical="center" wrapText="1" shrinkToFit="1"/>
    </xf>
    <xf numFmtId="0" fontId="62" fillId="0" borderId="12" xfId="0" applyFont="1" applyFill="1" applyBorder="1" applyAlignment="1">
      <alignment horizontal="left" vertical="center" wrapText="1" shrinkToFit="1"/>
    </xf>
    <xf numFmtId="0" fontId="63" fillId="0" borderId="11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left" vertical="center" wrapText="1" shrinkToFi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shrinkToFit="1"/>
    </xf>
    <xf numFmtId="0" fontId="63" fillId="0" borderId="12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shrinkToFit="1"/>
    </xf>
    <xf numFmtId="0" fontId="6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4100pro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1%20&#1075;&#1086;&#1076;\&#1055;&#1088;&#1086;&#1080;&#1079;&#1074;&#1086;&#1076;&#1089;&#1090;&#1074;&#1077;&#1085;&#1085;&#1099;&#1077;%20&#1087;&#1088;&#1086;&#1075;&#1088;&#1072;&#1084;&#1084;&#1099;%20&#1079;&#1072;%202011\&#1055;&#1088;&#1086;&#1080;&#1079;&#1074;&#1086;&#1076;&#1089;&#1090;&#1074;&#1077;&#1085;&#1085;&#1099;&#1077;%20&#1087;&#1088;&#1086;&#1075;&#1088;&#1072;&#1084;&#1084;&#1099;%20&#1079;&#1072;%20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ДБУ"/>
      <sheetName val="Фармация"/>
      <sheetName val="Норильскмедфарм (2)"/>
      <sheetName val="Норильскмедфарм"/>
      <sheetName val="Автовокзал"/>
      <sheetName val="НПОПАТ"/>
      <sheetName val="Свод за .2011"/>
      <sheetName val="Свод за .2011 (2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7">
        <row r="11">
          <cell r="D11">
            <v>21297.300000000003</v>
          </cell>
          <cell r="E11">
            <v>83467.8</v>
          </cell>
        </row>
        <row r="13">
          <cell r="D13">
            <v>21297.300000000003</v>
          </cell>
          <cell r="E13">
            <v>83467.8</v>
          </cell>
        </row>
        <row r="18">
          <cell r="D18">
            <v>0</v>
          </cell>
          <cell r="E18">
            <v>0</v>
          </cell>
        </row>
        <row r="25">
          <cell r="D25">
            <v>1509.9</v>
          </cell>
          <cell r="E25">
            <v>1865.5</v>
          </cell>
        </row>
        <row r="28">
          <cell r="D28">
            <v>17516.800000000003</v>
          </cell>
          <cell r="E28">
            <v>76812.3</v>
          </cell>
        </row>
        <row r="31">
          <cell r="D31">
            <v>9097.1</v>
          </cell>
          <cell r="E31">
            <v>9549.3</v>
          </cell>
        </row>
        <row r="32">
          <cell r="D32">
            <v>8419.7</v>
          </cell>
        </row>
        <row r="38">
          <cell r="D38">
            <v>2270.6</v>
          </cell>
          <cell r="E38">
            <v>4790</v>
          </cell>
        </row>
        <row r="39">
          <cell r="D39">
            <v>1013</v>
          </cell>
          <cell r="E39">
            <v>760</v>
          </cell>
        </row>
        <row r="41">
          <cell r="D41">
            <v>1257.6</v>
          </cell>
          <cell r="E41">
            <v>4030</v>
          </cell>
        </row>
        <row r="42">
          <cell r="D42">
            <v>40176.700000000004</v>
          </cell>
          <cell r="E42">
            <v>84968.90000000001</v>
          </cell>
        </row>
        <row r="43">
          <cell r="D43">
            <v>2368.3</v>
          </cell>
          <cell r="E43">
            <v>2033.8</v>
          </cell>
        </row>
        <row r="44">
          <cell r="D44">
            <v>1757</v>
          </cell>
          <cell r="E44">
            <v>1546.8</v>
          </cell>
        </row>
        <row r="46">
          <cell r="D46">
            <v>219</v>
          </cell>
          <cell r="E46">
            <v>170.3</v>
          </cell>
        </row>
        <row r="47">
          <cell r="D47">
            <v>392.3</v>
          </cell>
          <cell r="E47">
            <v>316.7</v>
          </cell>
        </row>
        <row r="54">
          <cell r="D54">
            <v>392.3</v>
          </cell>
          <cell r="E54">
            <v>316.7</v>
          </cell>
        </row>
        <row r="57">
          <cell r="D57">
            <v>8053.3</v>
          </cell>
          <cell r="E57">
            <v>55959.5</v>
          </cell>
        </row>
        <row r="58">
          <cell r="D58">
            <v>36.6</v>
          </cell>
          <cell r="E58">
            <v>122.3</v>
          </cell>
        </row>
        <row r="59">
          <cell r="D59">
            <v>12759.1</v>
          </cell>
          <cell r="E59">
            <v>15532.7</v>
          </cell>
        </row>
        <row r="60">
          <cell r="D60">
            <v>4276.1</v>
          </cell>
          <cell r="E60">
            <v>3724.2</v>
          </cell>
        </row>
        <row r="61">
          <cell r="D61">
            <v>226.4</v>
          </cell>
          <cell r="E61">
            <v>85.6</v>
          </cell>
        </row>
        <row r="62">
          <cell r="D62">
            <v>628</v>
          </cell>
          <cell r="E62">
            <v>494.5</v>
          </cell>
        </row>
        <row r="63">
          <cell r="D63">
            <v>656.1</v>
          </cell>
          <cell r="E63">
            <v>829.0999999999999</v>
          </cell>
        </row>
        <row r="64">
          <cell r="D64">
            <v>622.5</v>
          </cell>
          <cell r="E64">
            <v>804.3</v>
          </cell>
        </row>
        <row r="65">
          <cell r="D65">
            <v>33.6</v>
          </cell>
          <cell r="E65">
            <v>24.8</v>
          </cell>
        </row>
        <row r="66">
          <cell r="D66">
            <v>2824.6</v>
          </cell>
        </row>
        <row r="67">
          <cell r="D67">
            <v>8348.2</v>
          </cell>
          <cell r="E67">
            <v>6187.200000000001</v>
          </cell>
        </row>
        <row r="68">
          <cell r="D68">
            <v>2271.7</v>
          </cell>
          <cell r="E68">
            <v>1576.8</v>
          </cell>
        </row>
        <row r="70">
          <cell r="D70">
            <v>295.1</v>
          </cell>
          <cell r="E70">
            <v>197.4</v>
          </cell>
        </row>
        <row r="71">
          <cell r="D71">
            <v>497.20000000000005</v>
          </cell>
          <cell r="E71">
            <v>369.70000000000005</v>
          </cell>
        </row>
        <row r="72">
          <cell r="D72">
            <v>8.6</v>
          </cell>
          <cell r="E72">
            <v>4.1</v>
          </cell>
        </row>
        <row r="75">
          <cell r="D75">
            <v>488.6</v>
          </cell>
          <cell r="E75">
            <v>365.6</v>
          </cell>
        </row>
        <row r="76">
          <cell r="D76">
            <v>251.8</v>
          </cell>
          <cell r="E76">
            <v>242.3</v>
          </cell>
        </row>
        <row r="77">
          <cell r="D77">
            <v>218.3</v>
          </cell>
          <cell r="E77">
            <v>255.7</v>
          </cell>
        </row>
        <row r="78">
          <cell r="D78">
            <v>12</v>
          </cell>
          <cell r="E78">
            <v>9.3</v>
          </cell>
        </row>
        <row r="79">
          <cell r="D79">
            <v>47</v>
          </cell>
          <cell r="E79">
            <v>21.4</v>
          </cell>
        </row>
        <row r="80">
          <cell r="D80">
            <v>1675.6</v>
          </cell>
          <cell r="E80">
            <v>1332.3</v>
          </cell>
        </row>
        <row r="81">
          <cell r="D81">
            <v>2641.7</v>
          </cell>
          <cell r="E81">
            <v>135</v>
          </cell>
        </row>
        <row r="82">
          <cell r="D82">
            <v>2537</v>
          </cell>
        </row>
        <row r="84">
          <cell r="D84">
            <v>104.7</v>
          </cell>
          <cell r="E84">
            <v>135</v>
          </cell>
        </row>
        <row r="86">
          <cell r="D86">
            <v>25.4</v>
          </cell>
          <cell r="E86">
            <v>24.6</v>
          </cell>
        </row>
        <row r="87">
          <cell r="D87">
            <v>424.4</v>
          </cell>
          <cell r="E87">
            <v>2032</v>
          </cell>
        </row>
        <row r="88">
          <cell r="D88">
            <v>-18879.4</v>
          </cell>
          <cell r="E88">
            <v>-1501.1000000000058</v>
          </cell>
        </row>
        <row r="89">
          <cell r="D89">
            <v>18891.5</v>
          </cell>
          <cell r="E89">
            <v>-403.3</v>
          </cell>
        </row>
        <row r="90">
          <cell r="D90">
            <v>20370.3</v>
          </cell>
          <cell r="E90">
            <v>81</v>
          </cell>
        </row>
        <row r="91">
          <cell r="E91">
            <v>5</v>
          </cell>
        </row>
        <row r="93">
          <cell r="D93">
            <v>20292.3</v>
          </cell>
        </row>
        <row r="94">
          <cell r="D94">
            <v>78</v>
          </cell>
          <cell r="E94">
            <v>76</v>
          </cell>
        </row>
        <row r="95">
          <cell r="D95">
            <v>1478.8000000000002</v>
          </cell>
          <cell r="E95">
            <v>484.3</v>
          </cell>
        </row>
        <row r="96">
          <cell r="D96">
            <v>199.9</v>
          </cell>
          <cell r="E96">
            <v>254.7</v>
          </cell>
        </row>
        <row r="97">
          <cell r="D97">
            <v>170.2</v>
          </cell>
          <cell r="E97">
            <v>126.4</v>
          </cell>
        </row>
        <row r="99">
          <cell r="D99">
            <v>13.5</v>
          </cell>
          <cell r="E99">
            <v>92</v>
          </cell>
        </row>
        <row r="100">
          <cell r="E100">
            <v>11.2</v>
          </cell>
        </row>
        <row r="101">
          <cell r="D101">
            <v>1095.2</v>
          </cell>
        </row>
        <row r="102">
          <cell r="D102">
            <v>12.099999999998545</v>
          </cell>
          <cell r="E102">
            <v>-1904.4000000000058</v>
          </cell>
        </row>
        <row r="103">
          <cell r="E103">
            <v>303</v>
          </cell>
        </row>
        <row r="106">
          <cell r="E106">
            <v>17</v>
          </cell>
        </row>
        <row r="108">
          <cell r="E108">
            <v>13</v>
          </cell>
        </row>
        <row r="109">
          <cell r="D109">
            <v>12.099999999998545</v>
          </cell>
          <cell r="E109">
            <v>-1631.4000000000058</v>
          </cell>
        </row>
        <row r="111">
          <cell r="D111">
            <v>32</v>
          </cell>
          <cell r="E111">
            <v>56</v>
          </cell>
        </row>
        <row r="114">
          <cell r="D114">
            <v>3</v>
          </cell>
          <cell r="E114">
            <v>4</v>
          </cell>
        </row>
        <row r="115">
          <cell r="D115">
            <v>13</v>
          </cell>
          <cell r="E115">
            <v>18</v>
          </cell>
        </row>
        <row r="116">
          <cell r="E116">
            <v>510.54197530864195</v>
          </cell>
        </row>
      </sheetData>
      <sheetData sheetId="9">
        <row r="111">
          <cell r="I111">
            <v>1140</v>
          </cell>
        </row>
        <row r="114">
          <cell r="I114">
            <v>4</v>
          </cell>
        </row>
        <row r="115">
          <cell r="I115">
            <v>795</v>
          </cell>
        </row>
        <row r="116">
          <cell r="I116">
            <v>89.92610062893083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65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N66" sqref="N66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5" t="s">
        <v>0</v>
      </c>
      <c r="B7" s="66"/>
      <c r="C7" s="66"/>
      <c r="D7" s="66"/>
      <c r="E7" s="66"/>
      <c r="F7" s="66"/>
      <c r="G7" s="66"/>
    </row>
    <row r="8" spans="1:7" s="4" customFormat="1" ht="23.25" customHeight="1">
      <c r="A8" s="5"/>
      <c r="B8" s="5"/>
      <c r="C8" s="5"/>
      <c r="D8" s="5"/>
      <c r="E8" s="5"/>
      <c r="F8" s="5"/>
      <c r="G8" s="6" t="s">
        <v>1</v>
      </c>
    </row>
    <row r="9" spans="1:8" ht="36" customHeight="1">
      <c r="A9" s="67" t="s">
        <v>2</v>
      </c>
      <c r="B9" s="68" t="s">
        <v>3</v>
      </c>
      <c r="C9" s="69"/>
      <c r="D9" s="69"/>
      <c r="E9" s="69"/>
      <c r="F9" s="70"/>
      <c r="G9" s="71" t="s">
        <v>4</v>
      </c>
      <c r="H9" s="7"/>
    </row>
    <row r="10" spans="1:8" s="9" customFormat="1" ht="15.75" customHeight="1">
      <c r="A10" s="67"/>
      <c r="B10" s="68"/>
      <c r="C10" s="68" t="s">
        <v>5</v>
      </c>
      <c r="D10" s="68"/>
      <c r="E10" s="68" t="s">
        <v>6</v>
      </c>
      <c r="F10" s="68"/>
      <c r="G10" s="72"/>
      <c r="H10" s="8"/>
    </row>
    <row r="11" spans="1:8" s="9" customFormat="1" ht="9.75" customHeight="1" hidden="1">
      <c r="A11" s="67"/>
      <c r="B11" s="68"/>
      <c r="C11" s="68"/>
      <c r="D11" s="68"/>
      <c r="E11" s="68"/>
      <c r="F11" s="68"/>
      <c r="G11" s="72"/>
      <c r="H11" s="8"/>
    </row>
    <row r="12" spans="1:8" s="9" customFormat="1" ht="3" customHeight="1" hidden="1">
      <c r="A12" s="67"/>
      <c r="B12" s="68"/>
      <c r="C12" s="10" t="s">
        <v>7</v>
      </c>
      <c r="D12" s="10" t="s">
        <v>8</v>
      </c>
      <c r="E12" s="10" t="s">
        <v>9</v>
      </c>
      <c r="F12" s="11" t="s">
        <v>10</v>
      </c>
      <c r="G12" s="73"/>
      <c r="H12" s="8"/>
    </row>
    <row r="13" spans="1:8" s="9" customFormat="1" ht="15.75" customHeight="1">
      <c r="A13" s="12">
        <v>1</v>
      </c>
      <c r="B13" s="12">
        <f>+A13+1</f>
        <v>2</v>
      </c>
      <c r="C13" s="13"/>
      <c r="D13" s="13"/>
      <c r="E13" s="13"/>
      <c r="F13" s="13"/>
      <c r="G13" s="14">
        <v>3</v>
      </c>
      <c r="H13" s="8"/>
    </row>
    <row r="14" spans="1:8" s="19" customFormat="1" ht="31.5" customHeight="1">
      <c r="A14" s="15" t="s">
        <v>11</v>
      </c>
      <c r="B14" s="16" t="s">
        <v>12</v>
      </c>
      <c r="C14" s="17">
        <f>+'[1]Норильскмедфарм'!D11</f>
        <v>21297.300000000003</v>
      </c>
      <c r="D14" s="17">
        <f>+'[1]Норильскмедфарм'!E11</f>
        <v>83467.8</v>
      </c>
      <c r="E14" s="17">
        <f>+D14/C14*100</f>
        <v>391.91728528968457</v>
      </c>
      <c r="F14" s="17">
        <f>+D14-C14</f>
        <v>62170.5</v>
      </c>
      <c r="G14" s="17">
        <v>857895</v>
      </c>
      <c r="H14" s="18"/>
    </row>
    <row r="15" spans="1:7" s="9" customFormat="1" ht="19.5">
      <c r="A15" s="20"/>
      <c r="B15" s="21" t="s">
        <v>13</v>
      </c>
      <c r="C15" s="22"/>
      <c r="D15" s="22"/>
      <c r="E15" s="22"/>
      <c r="F15" s="22"/>
      <c r="G15" s="22"/>
    </row>
    <row r="16" spans="1:7" s="9" customFormat="1" ht="60" customHeight="1">
      <c r="A16" s="20"/>
      <c r="B16" s="23" t="s">
        <v>14</v>
      </c>
      <c r="C16" s="22">
        <f>+'[1]Норильскмедфарм'!D13</f>
        <v>21297.300000000003</v>
      </c>
      <c r="D16" s="22">
        <f>+'[1]Норильскмедфарм'!E13</f>
        <v>83467.8</v>
      </c>
      <c r="E16" s="22">
        <f aca="true" t="shared" si="0" ref="E16:E79">+D16/C16*100</f>
        <v>391.91728528968457</v>
      </c>
      <c r="F16" s="22">
        <f aca="true" t="shared" si="1" ref="F16:F79">+D16-C16</f>
        <v>62170.5</v>
      </c>
      <c r="G16" s="22">
        <v>857895</v>
      </c>
    </row>
    <row r="17" spans="1:7" s="9" customFormat="1" ht="33.75" customHeight="1">
      <c r="A17" s="24" t="s">
        <v>15</v>
      </c>
      <c r="B17" s="25" t="s">
        <v>16</v>
      </c>
      <c r="C17" s="26">
        <f>+'[1]Норильскмедфарм'!D14</f>
        <v>0</v>
      </c>
      <c r="D17" s="26">
        <f>+'[1]Норильскмедфарм'!E14</f>
        <v>0</v>
      </c>
      <c r="E17" s="26" t="e">
        <f t="shared" si="0"/>
        <v>#DIV/0!</v>
      </c>
      <c r="F17" s="26">
        <f t="shared" si="1"/>
        <v>0</v>
      </c>
      <c r="G17" s="22">
        <v>18282</v>
      </c>
    </row>
    <row r="18" spans="1:7" s="9" customFormat="1" ht="33" customHeight="1">
      <c r="A18" s="24" t="s">
        <v>15</v>
      </c>
      <c r="B18" s="27" t="s">
        <v>17</v>
      </c>
      <c r="C18" s="26">
        <f>+'[1]Норильскмедфарм'!D15</f>
        <v>0</v>
      </c>
      <c r="D18" s="26">
        <f>+'[1]Норильскмедфарм'!E15</f>
        <v>0</v>
      </c>
      <c r="E18" s="26" t="e">
        <f t="shared" si="0"/>
        <v>#DIV/0!</v>
      </c>
      <c r="F18" s="26">
        <f t="shared" si="1"/>
        <v>0</v>
      </c>
      <c r="G18" s="22">
        <v>109886</v>
      </c>
    </row>
    <row r="19" spans="1:7" s="9" customFormat="1" ht="18.75" hidden="1">
      <c r="A19" s="24" t="s">
        <v>15</v>
      </c>
      <c r="B19" s="28" t="s">
        <v>18</v>
      </c>
      <c r="C19" s="26">
        <f>+'[1]Норильскмедфарм'!D16</f>
        <v>0</v>
      </c>
      <c r="D19" s="26">
        <f>+'[1]Норильскмедфарм'!E16</f>
        <v>0</v>
      </c>
      <c r="E19" s="26" t="e">
        <f t="shared" si="0"/>
        <v>#DIV/0!</v>
      </c>
      <c r="F19" s="26">
        <f t="shared" si="1"/>
        <v>0</v>
      </c>
      <c r="G19" s="29"/>
    </row>
    <row r="20" spans="1:7" s="9" customFormat="1" ht="18.75" hidden="1">
      <c r="A20" s="24" t="s">
        <v>15</v>
      </c>
      <c r="B20" s="28" t="s">
        <v>19</v>
      </c>
      <c r="C20" s="26">
        <f>+'[1]Норильскмедфарм'!D17</f>
        <v>0</v>
      </c>
      <c r="D20" s="26">
        <f>+'[1]Норильскмедфарм'!E17</f>
        <v>0</v>
      </c>
      <c r="E20" s="26" t="e">
        <f t="shared" si="0"/>
        <v>#DIV/0!</v>
      </c>
      <c r="F20" s="26">
        <f t="shared" si="1"/>
        <v>0</v>
      </c>
      <c r="G20" s="29"/>
    </row>
    <row r="21" spans="1:7" s="9" customFormat="1" ht="18.75" hidden="1">
      <c r="A21" s="20" t="s">
        <v>20</v>
      </c>
      <c r="B21" s="23" t="s">
        <v>21</v>
      </c>
      <c r="C21" s="26">
        <f>+'[1]Норильскмедфарм'!D18</f>
        <v>0</v>
      </c>
      <c r="D21" s="26">
        <f>+'[1]Норильскмедфарм'!E18</f>
        <v>0</v>
      </c>
      <c r="E21" s="26" t="e">
        <f t="shared" si="0"/>
        <v>#DIV/0!</v>
      </c>
      <c r="F21" s="26">
        <f t="shared" si="1"/>
        <v>0</v>
      </c>
      <c r="G21" s="29"/>
    </row>
    <row r="22" spans="1:7" s="9" customFormat="1" ht="18.75" hidden="1">
      <c r="A22" s="24" t="s">
        <v>15</v>
      </c>
      <c r="B22" s="30" t="s">
        <v>22</v>
      </c>
      <c r="C22" s="26">
        <f>+'[1]Норильскмедфарм'!D19</f>
        <v>0</v>
      </c>
      <c r="D22" s="26">
        <f>+'[1]Норильскмедфарм'!E19</f>
        <v>0</v>
      </c>
      <c r="E22" s="26" t="e">
        <f t="shared" si="0"/>
        <v>#DIV/0!</v>
      </c>
      <c r="F22" s="26">
        <f t="shared" si="1"/>
        <v>0</v>
      </c>
      <c r="G22" s="29"/>
    </row>
    <row r="23" spans="1:7" s="9" customFormat="1" ht="18.75" hidden="1">
      <c r="A23" s="24" t="s">
        <v>15</v>
      </c>
      <c r="B23" s="30" t="s">
        <v>23</v>
      </c>
      <c r="C23" s="26">
        <f>+'[1]Норильскмедфарм'!D20</f>
        <v>0</v>
      </c>
      <c r="D23" s="26">
        <f>+'[1]Норильскмедфарм'!E20</f>
        <v>0</v>
      </c>
      <c r="E23" s="26" t="e">
        <f t="shared" si="0"/>
        <v>#DIV/0!</v>
      </c>
      <c r="F23" s="26">
        <f t="shared" si="1"/>
        <v>0</v>
      </c>
      <c r="G23" s="29"/>
    </row>
    <row r="24" spans="1:7" s="9" customFormat="1" ht="18.75" hidden="1">
      <c r="A24" s="24" t="s">
        <v>15</v>
      </c>
      <c r="B24" s="30" t="s">
        <v>24</v>
      </c>
      <c r="C24" s="26">
        <f>+'[1]Норильскмедфарм'!D21</f>
        <v>0</v>
      </c>
      <c r="D24" s="26">
        <f>+'[1]Норильскмедфарм'!E21</f>
        <v>0</v>
      </c>
      <c r="E24" s="26" t="e">
        <f t="shared" si="0"/>
        <v>#DIV/0!</v>
      </c>
      <c r="F24" s="26">
        <f t="shared" si="1"/>
        <v>0</v>
      </c>
      <c r="G24" s="29"/>
    </row>
    <row r="25" spans="1:7" s="9" customFormat="1" ht="18.75" hidden="1">
      <c r="A25" s="24" t="s">
        <v>15</v>
      </c>
      <c r="B25" s="30" t="s">
        <v>25</v>
      </c>
      <c r="C25" s="26">
        <f>+'[1]Норильскмедфарм'!D22</f>
        <v>0</v>
      </c>
      <c r="D25" s="26">
        <f>+'[1]Норильскмедфарм'!E22</f>
        <v>0</v>
      </c>
      <c r="E25" s="26" t="e">
        <f t="shared" si="0"/>
        <v>#DIV/0!</v>
      </c>
      <c r="F25" s="26">
        <f t="shared" si="1"/>
        <v>0</v>
      </c>
      <c r="G25" s="22">
        <v>0</v>
      </c>
    </row>
    <row r="26" spans="1:7" s="9" customFormat="1" ht="33.75" customHeight="1">
      <c r="A26" s="20" t="s">
        <v>20</v>
      </c>
      <c r="B26" s="23" t="s">
        <v>26</v>
      </c>
      <c r="C26" s="26">
        <f>+'[1]Норильскмедфарм'!D23</f>
        <v>0</v>
      </c>
      <c r="D26" s="26">
        <f>+'[1]Норильскмедфарм'!E23</f>
        <v>0</v>
      </c>
      <c r="E26" s="26" t="e">
        <f t="shared" si="0"/>
        <v>#DIV/0!</v>
      </c>
      <c r="F26" s="26">
        <f t="shared" si="1"/>
        <v>0</v>
      </c>
      <c r="G26" s="22">
        <v>511560</v>
      </c>
    </row>
    <row r="27" spans="1:7" s="9" customFormat="1" ht="35.25" customHeight="1">
      <c r="A27" s="20" t="s">
        <v>27</v>
      </c>
      <c r="B27" s="23" t="s">
        <v>28</v>
      </c>
      <c r="C27" s="26">
        <f>+'[1]Норильскмедфарм'!D24</f>
        <v>0</v>
      </c>
      <c r="D27" s="26">
        <f>+'[1]Норильскмедфарм'!E24</f>
        <v>0</v>
      </c>
      <c r="E27" s="26" t="e">
        <f t="shared" si="0"/>
        <v>#DIV/0!</v>
      </c>
      <c r="F27" s="26">
        <f t="shared" si="1"/>
        <v>0</v>
      </c>
      <c r="G27" s="22">
        <v>346335</v>
      </c>
    </row>
    <row r="28" spans="1:7" s="9" customFormat="1" ht="18.75" hidden="1">
      <c r="A28" s="20" t="s">
        <v>29</v>
      </c>
      <c r="B28" s="23" t="s">
        <v>30</v>
      </c>
      <c r="C28" s="22">
        <f>+'[1]Норильскмедфарм'!D25</f>
        <v>1509.9</v>
      </c>
      <c r="D28" s="22">
        <f>+'[1]Норильскмедфарм'!E25</f>
        <v>1865.5</v>
      </c>
      <c r="E28" s="22">
        <f t="shared" si="0"/>
        <v>123.55122855818266</v>
      </c>
      <c r="F28" s="22">
        <f t="shared" si="1"/>
        <v>355.5999999999999</v>
      </c>
      <c r="G28" s="29"/>
    </row>
    <row r="29" spans="1:7" s="9" customFormat="1" ht="18.75" hidden="1">
      <c r="A29" s="20" t="s">
        <v>31</v>
      </c>
      <c r="B29" s="23" t="s">
        <v>32</v>
      </c>
      <c r="C29" s="26">
        <f>+'[1]Норильскмедфарм'!D26</f>
        <v>0</v>
      </c>
      <c r="D29" s="26">
        <f>+'[1]Норильскмедфарм'!E26</f>
        <v>0</v>
      </c>
      <c r="E29" s="26" t="e">
        <f t="shared" si="0"/>
        <v>#DIV/0!</v>
      </c>
      <c r="F29" s="26">
        <f t="shared" si="1"/>
        <v>0</v>
      </c>
      <c r="G29" s="29"/>
    </row>
    <row r="30" spans="1:7" s="9" customFormat="1" ht="18.75" hidden="1">
      <c r="A30" s="20" t="s">
        <v>31</v>
      </c>
      <c r="B30" s="23" t="s">
        <v>33</v>
      </c>
      <c r="C30" s="26">
        <f>+'[1]Норильскмедфарм'!D27</f>
        <v>0</v>
      </c>
      <c r="D30" s="26">
        <f>+'[1]Норильскмедфарм'!E27</f>
        <v>0</v>
      </c>
      <c r="E30" s="26" t="e">
        <f t="shared" si="0"/>
        <v>#DIV/0!</v>
      </c>
      <c r="F30" s="26">
        <f t="shared" si="1"/>
        <v>0</v>
      </c>
      <c r="G30" s="29"/>
    </row>
    <row r="31" spans="1:7" s="9" customFormat="1" ht="18.75" hidden="1">
      <c r="A31" s="20" t="s">
        <v>34</v>
      </c>
      <c r="B31" s="23" t="s">
        <v>35</v>
      </c>
      <c r="C31" s="22">
        <f>+'[1]Норильскмедфарм'!D28</f>
        <v>17516.800000000003</v>
      </c>
      <c r="D31" s="22">
        <f>+'[1]Норильскмедфарм'!E28</f>
        <v>76812.3</v>
      </c>
      <c r="E31" s="22">
        <f t="shared" si="0"/>
        <v>438.5064623675556</v>
      </c>
      <c r="F31" s="22">
        <f t="shared" si="1"/>
        <v>59295.5</v>
      </c>
      <c r="G31" s="29"/>
    </row>
    <row r="32" spans="1:7" s="9" customFormat="1" ht="18.75" customHeight="1" hidden="1">
      <c r="A32" s="24" t="s">
        <v>15</v>
      </c>
      <c r="B32" s="25" t="s">
        <v>36</v>
      </c>
      <c r="C32" s="26">
        <f>+'[1]Норильскмедфарм'!D29</f>
        <v>0</v>
      </c>
      <c r="D32" s="26">
        <f>+'[1]Норильскмедфарм'!E29</f>
        <v>0</v>
      </c>
      <c r="E32" s="26" t="e">
        <f t="shared" si="0"/>
        <v>#DIV/0!</v>
      </c>
      <c r="F32" s="26">
        <f t="shared" si="1"/>
        <v>0</v>
      </c>
      <c r="G32" s="29"/>
    </row>
    <row r="33" spans="1:7" s="9" customFormat="1" ht="37.5" hidden="1">
      <c r="A33" s="24" t="s">
        <v>15</v>
      </c>
      <c r="B33" s="25" t="s">
        <v>37</v>
      </c>
      <c r="C33" s="26">
        <f>+'[1]Норильскмедфарм'!D30</f>
        <v>0</v>
      </c>
      <c r="D33" s="26">
        <f>+'[1]Норильскмедфарм'!E30</f>
        <v>0</v>
      </c>
      <c r="E33" s="26" t="e">
        <f t="shared" si="0"/>
        <v>#DIV/0!</v>
      </c>
      <c r="F33" s="26">
        <f t="shared" si="1"/>
        <v>0</v>
      </c>
      <c r="G33" s="29"/>
    </row>
    <row r="34" spans="1:7" s="9" customFormat="1" ht="18.75" hidden="1">
      <c r="A34" s="24" t="s">
        <v>15</v>
      </c>
      <c r="B34" s="31" t="s">
        <v>38</v>
      </c>
      <c r="C34" s="22">
        <f>+'[1]Норильскмедфарм'!D31</f>
        <v>9097.1</v>
      </c>
      <c r="D34" s="22">
        <f>+'[1]Норильскмедфарм'!E31</f>
        <v>9549.3</v>
      </c>
      <c r="E34" s="22">
        <f t="shared" si="0"/>
        <v>104.97081487507008</v>
      </c>
      <c r="F34" s="22">
        <f t="shared" si="1"/>
        <v>452.1999999999989</v>
      </c>
      <c r="G34" s="29"/>
    </row>
    <row r="35" spans="1:7" s="9" customFormat="1" ht="37.5" hidden="1">
      <c r="A35" s="24" t="s">
        <v>15</v>
      </c>
      <c r="B35" s="32" t="s">
        <v>39</v>
      </c>
      <c r="C35" s="22">
        <f>+'[1]Норильскмедфарм'!D32</f>
        <v>8419.7</v>
      </c>
      <c r="D35" s="26">
        <f>+'[1]Норильскмедфарм'!E32</f>
        <v>0</v>
      </c>
      <c r="E35" s="26">
        <f t="shared" si="0"/>
        <v>0</v>
      </c>
      <c r="F35" s="22">
        <f t="shared" si="1"/>
        <v>-8419.7</v>
      </c>
      <c r="G35" s="29"/>
    </row>
    <row r="36" spans="1:7" s="9" customFormat="1" ht="37.5" hidden="1">
      <c r="A36" s="20" t="s">
        <v>40</v>
      </c>
      <c r="B36" s="23" t="s">
        <v>41</v>
      </c>
      <c r="C36" s="26">
        <f>+'[1]Норильскмедфарм'!D33</f>
        <v>0</v>
      </c>
      <c r="D36" s="26">
        <f>+'[1]Норильскмедфарм'!E33</f>
        <v>0</v>
      </c>
      <c r="E36" s="26" t="e">
        <f t="shared" si="0"/>
        <v>#DIV/0!</v>
      </c>
      <c r="F36" s="26">
        <f t="shared" si="1"/>
        <v>0</v>
      </c>
      <c r="G36" s="29"/>
    </row>
    <row r="37" spans="1:7" s="9" customFormat="1" ht="56.25" hidden="1">
      <c r="A37" s="33" t="s">
        <v>42</v>
      </c>
      <c r="B37" s="23" t="s">
        <v>43</v>
      </c>
      <c r="C37" s="26">
        <f>+'[1]Норильскмедфарм'!D34</f>
        <v>0</v>
      </c>
      <c r="D37" s="26">
        <f>+'[1]Норильскмедфарм'!E34</f>
        <v>0</v>
      </c>
      <c r="E37" s="26" t="e">
        <f t="shared" si="0"/>
        <v>#DIV/0!</v>
      </c>
      <c r="F37" s="26">
        <f t="shared" si="1"/>
        <v>0</v>
      </c>
      <c r="G37" s="29"/>
    </row>
    <row r="38" spans="1:7" s="9" customFormat="1" ht="18.75" hidden="1">
      <c r="A38" s="33" t="s">
        <v>44</v>
      </c>
      <c r="B38" s="23" t="s">
        <v>45</v>
      </c>
      <c r="C38" s="26">
        <f>+'[1]Норильскмедфарм'!D35</f>
        <v>0</v>
      </c>
      <c r="D38" s="26">
        <f>+'[1]Норильскмедфарм'!E35</f>
        <v>0</v>
      </c>
      <c r="E38" s="26" t="e">
        <f t="shared" si="0"/>
        <v>#DIV/0!</v>
      </c>
      <c r="F38" s="26">
        <f t="shared" si="1"/>
        <v>0</v>
      </c>
      <c r="G38" s="29"/>
    </row>
    <row r="39" spans="1:7" s="9" customFormat="1" ht="18.75" hidden="1">
      <c r="A39" s="33" t="s">
        <v>46</v>
      </c>
      <c r="B39" s="23" t="s">
        <v>47</v>
      </c>
      <c r="C39" s="26">
        <f>+'[1]Норильскмедфарм'!D36</f>
        <v>0</v>
      </c>
      <c r="D39" s="26">
        <f>+'[1]Норильскмедфарм'!E36</f>
        <v>0</v>
      </c>
      <c r="E39" s="26" t="e">
        <f t="shared" si="0"/>
        <v>#DIV/0!</v>
      </c>
      <c r="F39" s="26">
        <f t="shared" si="1"/>
        <v>0</v>
      </c>
      <c r="G39" s="29"/>
    </row>
    <row r="40" spans="1:7" s="9" customFormat="1" ht="18.75" hidden="1">
      <c r="A40" s="33" t="s">
        <v>48</v>
      </c>
      <c r="B40" s="23" t="s">
        <v>49</v>
      </c>
      <c r="C40" s="22">
        <f>+'[1]Норильскмедфарм'!D37</f>
        <v>0</v>
      </c>
      <c r="D40" s="22">
        <f>+'[1]Норильскмедфарм'!E37</f>
        <v>0</v>
      </c>
      <c r="E40" s="22" t="e">
        <f t="shared" si="0"/>
        <v>#DIV/0!</v>
      </c>
      <c r="F40" s="22">
        <f t="shared" si="1"/>
        <v>0</v>
      </c>
      <c r="G40" s="22">
        <v>0</v>
      </c>
    </row>
    <row r="41" spans="1:7" s="9" customFormat="1" ht="18.75" hidden="1">
      <c r="A41" s="33" t="s">
        <v>50</v>
      </c>
      <c r="B41" s="23" t="s">
        <v>51</v>
      </c>
      <c r="C41" s="22">
        <f>+'[1]Норильскмедфарм'!D38</f>
        <v>2270.6</v>
      </c>
      <c r="D41" s="22">
        <f>+'[1]Норильскмедфарм'!E38</f>
        <v>4790</v>
      </c>
      <c r="E41" s="22">
        <f t="shared" si="0"/>
        <v>210.95745617898353</v>
      </c>
      <c r="F41" s="22">
        <f t="shared" si="1"/>
        <v>2519.4</v>
      </c>
      <c r="G41" s="29"/>
    </row>
    <row r="42" spans="1:7" s="9" customFormat="1" ht="18.75" hidden="1">
      <c r="A42" s="24" t="s">
        <v>15</v>
      </c>
      <c r="B42" s="30" t="s">
        <v>52</v>
      </c>
      <c r="C42" s="22">
        <f>+'[1]Норильскмедфарм'!D39</f>
        <v>1013</v>
      </c>
      <c r="D42" s="22">
        <f>+'[1]Норильскмедфарм'!E39</f>
        <v>760</v>
      </c>
      <c r="E42" s="22">
        <f t="shared" si="0"/>
        <v>75.02467917077986</v>
      </c>
      <c r="F42" s="22">
        <f t="shared" si="1"/>
        <v>-253</v>
      </c>
      <c r="G42" s="29"/>
    </row>
    <row r="43" spans="1:7" s="9" customFormat="1" ht="18.75" hidden="1">
      <c r="A43" s="24" t="s">
        <v>15</v>
      </c>
      <c r="B43" s="34" t="s">
        <v>53</v>
      </c>
      <c r="C43" s="26">
        <f>+'[1]Норильскмедфарм'!D40</f>
        <v>0</v>
      </c>
      <c r="D43" s="26">
        <f>+'[1]Норильскмедфарм'!E40</f>
        <v>0</v>
      </c>
      <c r="E43" s="26" t="e">
        <f t="shared" si="0"/>
        <v>#DIV/0!</v>
      </c>
      <c r="F43" s="26">
        <f t="shared" si="1"/>
        <v>0</v>
      </c>
      <c r="G43" s="29"/>
    </row>
    <row r="44" spans="1:7" s="9" customFormat="1" ht="18.75" hidden="1">
      <c r="A44" s="24" t="s">
        <v>15</v>
      </c>
      <c r="B44" s="30" t="s">
        <v>54</v>
      </c>
      <c r="C44" s="22">
        <f>+'[1]Норильскмедфарм'!D41</f>
        <v>1257.6</v>
      </c>
      <c r="D44" s="22">
        <f>+'[1]Норильскмедфарм'!E41</f>
        <v>4030</v>
      </c>
      <c r="E44" s="22">
        <f t="shared" si="0"/>
        <v>320.4516539440204</v>
      </c>
      <c r="F44" s="22">
        <f t="shared" si="1"/>
        <v>2772.4</v>
      </c>
      <c r="G44" s="29"/>
    </row>
    <row r="45" spans="1:7" s="35" customFormat="1" ht="44.25" customHeight="1">
      <c r="A45" s="15" t="s">
        <v>55</v>
      </c>
      <c r="B45" s="16" t="s">
        <v>56</v>
      </c>
      <c r="C45" s="17">
        <f>+'[1]Норильскмедфарм'!D42</f>
        <v>40176.700000000004</v>
      </c>
      <c r="D45" s="17">
        <f>+'[1]Норильскмедфарм'!E42</f>
        <v>84968.90000000001</v>
      </c>
      <c r="E45" s="17">
        <f t="shared" si="0"/>
        <v>211.48800175225938</v>
      </c>
      <c r="F45" s="17">
        <f t="shared" si="1"/>
        <v>44792.200000000004</v>
      </c>
      <c r="G45" s="17">
        <f>G46+G62+G63+G64+G65+G66+G69+G70</f>
        <v>1303178</v>
      </c>
    </row>
    <row r="46" spans="1:7" s="9" customFormat="1" ht="31.5" customHeight="1">
      <c r="A46" s="20" t="s">
        <v>57</v>
      </c>
      <c r="B46" s="23" t="s">
        <v>58</v>
      </c>
      <c r="C46" s="22">
        <f>+'[1]Норильскмедфарм'!D43</f>
        <v>2368.3</v>
      </c>
      <c r="D46" s="22">
        <f>+'[1]Норильскмедфарм'!E43</f>
        <v>2033.8</v>
      </c>
      <c r="E46" s="22">
        <f t="shared" si="0"/>
        <v>85.87594477051049</v>
      </c>
      <c r="F46" s="22">
        <f t="shared" si="1"/>
        <v>-334.5000000000002</v>
      </c>
      <c r="G46" s="22">
        <v>364357</v>
      </c>
    </row>
    <row r="47" spans="1:7" s="9" customFormat="1" ht="18.75" hidden="1">
      <c r="A47" s="24" t="s">
        <v>15</v>
      </c>
      <c r="B47" s="30" t="s">
        <v>59</v>
      </c>
      <c r="C47" s="22">
        <f>+'[1]Норильскмедфарм'!D44</f>
        <v>1757</v>
      </c>
      <c r="D47" s="22">
        <f>+'[1]Норильскмедфарм'!E44</f>
        <v>1546.8</v>
      </c>
      <c r="E47" s="22">
        <f t="shared" si="0"/>
        <v>88.03642572566875</v>
      </c>
      <c r="F47" s="22">
        <f t="shared" si="1"/>
        <v>-210.20000000000005</v>
      </c>
      <c r="G47" s="22">
        <v>93891</v>
      </c>
    </row>
    <row r="48" spans="1:7" s="9" customFormat="1" ht="18.75" hidden="1">
      <c r="A48" s="24" t="s">
        <v>15</v>
      </c>
      <c r="B48" s="30" t="s">
        <v>60</v>
      </c>
      <c r="C48" s="26">
        <f>+'[1]Норильскмедфарм'!D45</f>
        <v>0</v>
      </c>
      <c r="D48" s="26">
        <f>+'[1]Норильскмедфарм'!E45</f>
        <v>0</v>
      </c>
      <c r="E48" s="26" t="e">
        <f t="shared" si="0"/>
        <v>#DIV/0!</v>
      </c>
      <c r="F48" s="26">
        <f t="shared" si="1"/>
        <v>0</v>
      </c>
      <c r="G48" s="22">
        <v>192842</v>
      </c>
    </row>
    <row r="49" spans="1:7" s="9" customFormat="1" ht="18.75" hidden="1">
      <c r="A49" s="24" t="s">
        <v>15</v>
      </c>
      <c r="B49" s="30" t="s">
        <v>61</v>
      </c>
      <c r="C49" s="22">
        <f>+'[1]Норильскмедфарм'!D46</f>
        <v>219</v>
      </c>
      <c r="D49" s="22">
        <f>+'[1]Норильскмедфарм'!E46</f>
        <v>170.3</v>
      </c>
      <c r="E49" s="22">
        <f t="shared" si="0"/>
        <v>77.76255707762557</v>
      </c>
      <c r="F49" s="22">
        <f t="shared" si="1"/>
        <v>-48.69999999999999</v>
      </c>
      <c r="G49" s="22">
        <v>2270</v>
      </c>
    </row>
    <row r="50" spans="1:7" s="19" customFormat="1" ht="18.75" hidden="1">
      <c r="A50" s="20" t="s">
        <v>15</v>
      </c>
      <c r="B50" s="23" t="s">
        <v>62</v>
      </c>
      <c r="C50" s="22">
        <f>+'[1]Норильскмедфарм'!D47</f>
        <v>392.3</v>
      </c>
      <c r="D50" s="22">
        <f>+'[1]Норильскмедфарм'!E47</f>
        <v>316.7</v>
      </c>
      <c r="E50" s="22">
        <f t="shared" si="0"/>
        <v>80.72903390262553</v>
      </c>
      <c r="F50" s="22">
        <f t="shared" si="1"/>
        <v>-75.60000000000002</v>
      </c>
      <c r="G50" s="22">
        <v>75355</v>
      </c>
    </row>
    <row r="51" spans="1:7" s="9" customFormat="1" ht="18.75" hidden="1">
      <c r="A51" s="24"/>
      <c r="B51" s="25" t="s">
        <v>63</v>
      </c>
      <c r="C51" s="26">
        <f>+'[1]Норильскмедфарм'!D48</f>
        <v>0</v>
      </c>
      <c r="D51" s="26">
        <f>+'[1]Норильскмедфарм'!E48</f>
        <v>0</v>
      </c>
      <c r="E51" s="26" t="e">
        <f t="shared" si="0"/>
        <v>#DIV/0!</v>
      </c>
      <c r="F51" s="26">
        <f t="shared" si="1"/>
        <v>0</v>
      </c>
      <c r="G51" s="29"/>
    </row>
    <row r="52" spans="1:7" s="9" customFormat="1" ht="18.75" hidden="1">
      <c r="A52" s="24"/>
      <c r="B52" s="25" t="s">
        <v>64</v>
      </c>
      <c r="C52" s="26">
        <f>+'[1]Норильскмедфарм'!D49</f>
        <v>0</v>
      </c>
      <c r="D52" s="26">
        <f>+'[1]Норильскмедфарм'!E49</f>
        <v>0</v>
      </c>
      <c r="E52" s="26" t="e">
        <f t="shared" si="0"/>
        <v>#DIV/0!</v>
      </c>
      <c r="F52" s="26">
        <f t="shared" si="1"/>
        <v>0</v>
      </c>
      <c r="G52" s="22">
        <v>11784</v>
      </c>
    </row>
    <row r="53" spans="1:7" s="9" customFormat="1" ht="18.75" hidden="1">
      <c r="A53" s="24"/>
      <c r="B53" s="25" t="s">
        <v>65</v>
      </c>
      <c r="C53" s="26">
        <f>+'[1]Норильскмедфарм'!D50</f>
        <v>0</v>
      </c>
      <c r="D53" s="26">
        <f>+'[1]Норильскмедфарм'!E50</f>
        <v>0</v>
      </c>
      <c r="E53" s="26" t="e">
        <f t="shared" si="0"/>
        <v>#DIV/0!</v>
      </c>
      <c r="F53" s="26">
        <f t="shared" si="1"/>
        <v>0</v>
      </c>
      <c r="G53" s="29"/>
    </row>
    <row r="54" spans="1:7" s="9" customFormat="1" ht="18.75" hidden="1">
      <c r="A54" s="24"/>
      <c r="B54" s="25" t="s">
        <v>66</v>
      </c>
      <c r="C54" s="26">
        <f>+'[1]Норильскмедфарм'!D51</f>
        <v>0</v>
      </c>
      <c r="D54" s="26">
        <f>+'[1]Норильскмедфарм'!E51</f>
        <v>0</v>
      </c>
      <c r="E54" s="26" t="e">
        <f t="shared" si="0"/>
        <v>#DIV/0!</v>
      </c>
      <c r="F54" s="26">
        <f t="shared" si="1"/>
        <v>0</v>
      </c>
      <c r="G54" s="29"/>
    </row>
    <row r="55" spans="1:7" s="9" customFormat="1" ht="18.75" hidden="1">
      <c r="A55" s="24"/>
      <c r="B55" s="25" t="s">
        <v>67</v>
      </c>
      <c r="C55" s="26">
        <f>+'[1]Норильскмедфарм'!D52</f>
        <v>0</v>
      </c>
      <c r="D55" s="26">
        <f>+'[1]Норильскмедфарм'!E52</f>
        <v>0</v>
      </c>
      <c r="E55" s="26" t="e">
        <f t="shared" si="0"/>
        <v>#DIV/0!</v>
      </c>
      <c r="F55" s="26">
        <f t="shared" si="1"/>
        <v>0</v>
      </c>
      <c r="G55" s="22">
        <v>8490</v>
      </c>
    </row>
    <row r="56" spans="1:7" s="9" customFormat="1" ht="18.75" hidden="1">
      <c r="A56" s="24"/>
      <c r="B56" s="25" t="s">
        <v>68</v>
      </c>
      <c r="C56" s="26">
        <f>+'[1]Норильскмедфарм'!D53</f>
        <v>0</v>
      </c>
      <c r="D56" s="26">
        <f>+'[1]Норильскмедфарм'!E53</f>
        <v>0</v>
      </c>
      <c r="E56" s="26" t="e">
        <f t="shared" si="0"/>
        <v>#DIV/0!</v>
      </c>
      <c r="F56" s="26">
        <f t="shared" si="1"/>
        <v>0</v>
      </c>
      <c r="G56" s="22">
        <v>52411</v>
      </c>
    </row>
    <row r="57" spans="1:7" s="9" customFormat="1" ht="18.75" hidden="1">
      <c r="A57" s="24"/>
      <c r="B57" s="25" t="s">
        <v>69</v>
      </c>
      <c r="C57" s="22">
        <f>+'[1]Норильскмедфарм'!D54</f>
        <v>392.3</v>
      </c>
      <c r="D57" s="22">
        <f>+'[1]Норильскмедфарм'!E54</f>
        <v>316.7</v>
      </c>
      <c r="E57" s="22">
        <f t="shared" si="0"/>
        <v>80.72903390262553</v>
      </c>
      <c r="F57" s="22">
        <f t="shared" si="1"/>
        <v>-75.60000000000002</v>
      </c>
      <c r="G57" s="22">
        <v>793</v>
      </c>
    </row>
    <row r="58" spans="1:7" s="9" customFormat="1" ht="18.75" hidden="1">
      <c r="A58" s="24"/>
      <c r="B58" s="25" t="s">
        <v>70</v>
      </c>
      <c r="C58" s="26">
        <f>+'[1]Норильскмедфарм'!D55</f>
        <v>0</v>
      </c>
      <c r="D58" s="26">
        <f>+'[1]Норильскмедфарм'!E55</f>
        <v>0</v>
      </c>
      <c r="E58" s="26" t="e">
        <f t="shared" si="0"/>
        <v>#DIV/0!</v>
      </c>
      <c r="F58" s="26">
        <f t="shared" si="1"/>
        <v>0</v>
      </c>
      <c r="G58" s="29"/>
    </row>
    <row r="59" spans="1:7" s="9" customFormat="1" ht="18.75" hidden="1">
      <c r="A59" s="24"/>
      <c r="B59" s="25" t="s">
        <v>25</v>
      </c>
      <c r="C59" s="26">
        <f>+'[1]Норильскмедфарм'!D56</f>
        <v>0</v>
      </c>
      <c r="D59" s="26">
        <f>+'[1]Норильскмедфарм'!E56</f>
        <v>0</v>
      </c>
      <c r="E59" s="26" t="e">
        <f t="shared" si="0"/>
        <v>#DIV/0!</v>
      </c>
      <c r="F59" s="26">
        <f t="shared" si="1"/>
        <v>0</v>
      </c>
      <c r="G59" s="22">
        <v>1877</v>
      </c>
    </row>
    <row r="60" spans="1:7" s="9" customFormat="1" ht="18.75" hidden="1">
      <c r="A60" s="20" t="s">
        <v>71</v>
      </c>
      <c r="B60" s="23" t="s">
        <v>72</v>
      </c>
      <c r="C60" s="22">
        <f>+'[1]Норильскмедфарм'!D57</f>
        <v>8053.3</v>
      </c>
      <c r="D60" s="22">
        <f>+'[1]Норильскмедфарм'!E57</f>
        <v>55959.5</v>
      </c>
      <c r="E60" s="22">
        <f t="shared" si="0"/>
        <v>694.8642171532167</v>
      </c>
      <c r="F60" s="22">
        <f t="shared" si="1"/>
        <v>47906.2</v>
      </c>
      <c r="G60" s="29"/>
    </row>
    <row r="61" spans="1:7" s="9" customFormat="1" ht="37.5" hidden="1">
      <c r="A61" s="20" t="s">
        <v>73</v>
      </c>
      <c r="B61" s="23" t="s">
        <v>74</v>
      </c>
      <c r="C61" s="22">
        <f>+'[1]Норильскмедфарм'!D58</f>
        <v>36.6</v>
      </c>
      <c r="D61" s="22">
        <f>+'[1]Норильскмедфарм'!E58</f>
        <v>122.3</v>
      </c>
      <c r="E61" s="22">
        <f t="shared" si="0"/>
        <v>334.1530054644808</v>
      </c>
      <c r="F61" s="22">
        <f t="shared" si="1"/>
        <v>85.69999999999999</v>
      </c>
      <c r="G61" s="29"/>
    </row>
    <row r="62" spans="1:7" s="9" customFormat="1" ht="30" customHeight="1">
      <c r="A62" s="20" t="s">
        <v>71</v>
      </c>
      <c r="B62" s="23" t="s">
        <v>75</v>
      </c>
      <c r="C62" s="22">
        <f>+'[1]Норильскмедфарм'!D59</f>
        <v>12759.1</v>
      </c>
      <c r="D62" s="22">
        <f>+'[1]Норильскмедфарм'!E59</f>
        <v>15532.7</v>
      </c>
      <c r="E62" s="22">
        <f t="shared" si="0"/>
        <v>121.73821037533996</v>
      </c>
      <c r="F62" s="22">
        <f t="shared" si="1"/>
        <v>2773.6000000000004</v>
      </c>
      <c r="G62" s="22">
        <v>597837</v>
      </c>
    </row>
    <row r="63" spans="1:7" s="9" customFormat="1" ht="59.25" customHeight="1">
      <c r="A63" s="20" t="s">
        <v>73</v>
      </c>
      <c r="B63" s="23" t="s">
        <v>76</v>
      </c>
      <c r="C63" s="22">
        <f>+'[1]Норильскмедфарм'!D60</f>
        <v>4276.1</v>
      </c>
      <c r="D63" s="22">
        <f>+'[1]Норильскмедфарм'!E60</f>
        <v>3724.2</v>
      </c>
      <c r="E63" s="22">
        <f t="shared" si="0"/>
        <v>87.09337948130305</v>
      </c>
      <c r="F63" s="22">
        <f t="shared" si="1"/>
        <v>-551.9000000000005</v>
      </c>
      <c r="G63" s="22">
        <v>160504</v>
      </c>
    </row>
    <row r="64" spans="1:7" s="9" customFormat="1" ht="27.75" customHeight="1">
      <c r="A64" s="20" t="s">
        <v>77</v>
      </c>
      <c r="B64" s="23" t="s">
        <v>78</v>
      </c>
      <c r="C64" s="22">
        <f>+'[1]Норильскмедфарм'!D61</f>
        <v>226.4</v>
      </c>
      <c r="D64" s="22">
        <f>+'[1]Норильскмедфарм'!E61</f>
        <v>85.6</v>
      </c>
      <c r="E64" s="22">
        <f t="shared" si="0"/>
        <v>37.80918727915194</v>
      </c>
      <c r="F64" s="22">
        <f t="shared" si="1"/>
        <v>-140.8</v>
      </c>
      <c r="G64" s="22">
        <v>38561</v>
      </c>
    </row>
    <row r="65" spans="1:7" s="9" customFormat="1" ht="28.5" customHeight="1">
      <c r="A65" s="20" t="s">
        <v>79</v>
      </c>
      <c r="B65" s="23" t="s">
        <v>80</v>
      </c>
      <c r="C65" s="22">
        <f>+'[1]Норильскмедфарм'!D62</f>
        <v>628</v>
      </c>
      <c r="D65" s="22">
        <f>+'[1]Норильскмедфарм'!E62</f>
        <v>494.5</v>
      </c>
      <c r="E65" s="22">
        <f t="shared" si="0"/>
        <v>78.7420382165605</v>
      </c>
      <c r="F65" s="22">
        <f t="shared" si="1"/>
        <v>-133.5</v>
      </c>
      <c r="G65" s="22">
        <v>66584</v>
      </c>
    </row>
    <row r="66" spans="1:7" s="9" customFormat="1" ht="27" customHeight="1">
      <c r="A66" s="20" t="s">
        <v>81</v>
      </c>
      <c r="B66" s="23" t="s">
        <v>82</v>
      </c>
      <c r="C66" s="22">
        <f>+'[1]Норильскмедфарм'!D63</f>
        <v>656.1</v>
      </c>
      <c r="D66" s="22">
        <f>+'[1]Норильскмедфарм'!E63</f>
        <v>829.0999999999999</v>
      </c>
      <c r="E66" s="22">
        <f t="shared" si="0"/>
        <v>126.36793171772594</v>
      </c>
      <c r="F66" s="22">
        <f t="shared" si="1"/>
        <v>172.9999999999999</v>
      </c>
      <c r="G66" s="22">
        <v>23141</v>
      </c>
    </row>
    <row r="67" spans="1:7" s="9" customFormat="1" ht="18.75" hidden="1">
      <c r="A67" s="24" t="s">
        <v>15</v>
      </c>
      <c r="B67" s="25" t="s">
        <v>83</v>
      </c>
      <c r="C67" s="22">
        <f>+'[1]Норильскмедфарм'!D64</f>
        <v>622.5</v>
      </c>
      <c r="D67" s="22">
        <f>+'[1]Норильскмедфарм'!E64</f>
        <v>804.3</v>
      </c>
      <c r="E67" s="22">
        <f t="shared" si="0"/>
        <v>129.20481927710844</v>
      </c>
      <c r="F67" s="22">
        <f t="shared" si="1"/>
        <v>181.79999999999995</v>
      </c>
      <c r="G67" s="22">
        <v>22820</v>
      </c>
    </row>
    <row r="68" spans="1:7" s="9" customFormat="1" ht="18.75" hidden="1">
      <c r="A68" s="24" t="s">
        <v>15</v>
      </c>
      <c r="B68" s="25" t="s">
        <v>84</v>
      </c>
      <c r="C68" s="22">
        <f>+'[1]Норильскмедфарм'!D65</f>
        <v>33.6</v>
      </c>
      <c r="D68" s="22">
        <f>+'[1]Норильскмедфарм'!E65</f>
        <v>24.8</v>
      </c>
      <c r="E68" s="22">
        <f t="shared" si="0"/>
        <v>73.80952380952381</v>
      </c>
      <c r="F68" s="22">
        <f t="shared" si="1"/>
        <v>-8.8</v>
      </c>
      <c r="G68" s="22">
        <v>320</v>
      </c>
    </row>
    <row r="69" spans="1:7" s="9" customFormat="1" ht="37.5">
      <c r="A69" s="20" t="s">
        <v>85</v>
      </c>
      <c r="B69" s="36" t="s">
        <v>86</v>
      </c>
      <c r="C69" s="22">
        <f>+'[1]Норильскмедфарм'!D66</f>
        <v>2824.6</v>
      </c>
      <c r="D69" s="22">
        <f>+'[1]Норильскмедфарм'!E66</f>
        <v>0</v>
      </c>
      <c r="E69" s="22">
        <f t="shared" si="0"/>
        <v>0</v>
      </c>
      <c r="F69" s="22">
        <f t="shared" si="1"/>
        <v>-2824.6</v>
      </c>
      <c r="G69" s="22">
        <v>5205</v>
      </c>
    </row>
    <row r="70" spans="1:7" s="9" customFormat="1" ht="30" customHeight="1">
      <c r="A70" s="20" t="s">
        <v>87</v>
      </c>
      <c r="B70" s="23" t="s">
        <v>88</v>
      </c>
      <c r="C70" s="22">
        <f>+'[1]Норильскмедфарм'!D67</f>
        <v>8348.2</v>
      </c>
      <c r="D70" s="22">
        <f>+'[1]Норильскмедфарм'!E67</f>
        <v>6187.200000000001</v>
      </c>
      <c r="E70" s="22">
        <f t="shared" si="0"/>
        <v>74.11418030234063</v>
      </c>
      <c r="F70" s="22">
        <f t="shared" si="1"/>
        <v>-2161</v>
      </c>
      <c r="G70" s="22">
        <v>46989</v>
      </c>
    </row>
    <row r="71" spans="1:7" s="9" customFormat="1" ht="18.75" hidden="1">
      <c r="A71" s="24" t="s">
        <v>15</v>
      </c>
      <c r="B71" s="30" t="s">
        <v>89</v>
      </c>
      <c r="C71" s="22">
        <f>+'[1]Норильскмедфарм'!D68</f>
        <v>2271.7</v>
      </c>
      <c r="D71" s="22">
        <f>+'[1]Норильскмедфарм'!E68</f>
        <v>1576.8</v>
      </c>
      <c r="E71" s="22">
        <f t="shared" si="0"/>
        <v>69.41057357925783</v>
      </c>
      <c r="F71" s="22">
        <f t="shared" si="1"/>
        <v>-694.8999999999999</v>
      </c>
      <c r="G71" s="22">
        <v>26692</v>
      </c>
    </row>
    <row r="72" spans="1:7" s="9" customFormat="1" ht="18.75" hidden="1">
      <c r="A72" s="24" t="s">
        <v>15</v>
      </c>
      <c r="B72" s="30" t="s">
        <v>90</v>
      </c>
      <c r="C72" s="26">
        <f>+'[1]Норильскмедфарм'!D69</f>
        <v>0</v>
      </c>
      <c r="D72" s="26">
        <f>+'[1]Норильскмедфарм'!E69</f>
        <v>0</v>
      </c>
      <c r="E72" s="26" t="e">
        <f t="shared" si="0"/>
        <v>#DIV/0!</v>
      </c>
      <c r="F72" s="26">
        <f t="shared" si="1"/>
        <v>0</v>
      </c>
      <c r="G72" s="22">
        <v>408</v>
      </c>
    </row>
    <row r="73" spans="1:7" s="9" customFormat="1" ht="18.75" hidden="1">
      <c r="A73" s="24" t="s">
        <v>15</v>
      </c>
      <c r="B73" s="30" t="s">
        <v>91</v>
      </c>
      <c r="C73" s="22">
        <f>+'[1]Норильскмедфарм'!D70</f>
        <v>295.1</v>
      </c>
      <c r="D73" s="22">
        <f>+'[1]Норильскмедфарм'!E70</f>
        <v>197.4</v>
      </c>
      <c r="E73" s="22">
        <f t="shared" si="0"/>
        <v>66.89257878685191</v>
      </c>
      <c r="F73" s="22">
        <f t="shared" si="1"/>
        <v>-97.70000000000002</v>
      </c>
      <c r="G73" s="29"/>
    </row>
    <row r="74" spans="1:7" s="9" customFormat="1" ht="18.75" hidden="1">
      <c r="A74" s="24" t="s">
        <v>15</v>
      </c>
      <c r="B74" s="30" t="s">
        <v>92</v>
      </c>
      <c r="C74" s="22">
        <f>+'[1]Норильскмедфарм'!D71</f>
        <v>497.20000000000005</v>
      </c>
      <c r="D74" s="22">
        <f>+'[1]Норильскмедфарм'!E71</f>
        <v>369.70000000000005</v>
      </c>
      <c r="E74" s="22">
        <f t="shared" si="0"/>
        <v>74.35639581657281</v>
      </c>
      <c r="F74" s="22">
        <f t="shared" si="1"/>
        <v>-127.5</v>
      </c>
      <c r="G74" s="22">
        <v>368</v>
      </c>
    </row>
    <row r="75" spans="1:7" s="9" customFormat="1" ht="18.75" hidden="1">
      <c r="A75" s="24"/>
      <c r="B75" s="25" t="s">
        <v>93</v>
      </c>
      <c r="C75" s="22">
        <f>+'[1]Норильскмедфарм'!D72</f>
        <v>8.6</v>
      </c>
      <c r="D75" s="22">
        <f>+'[1]Норильскмедфарм'!E72</f>
        <v>4.1</v>
      </c>
      <c r="E75" s="22">
        <f t="shared" si="0"/>
        <v>47.67441860465116</v>
      </c>
      <c r="F75" s="22">
        <f t="shared" si="1"/>
        <v>-4.5</v>
      </c>
      <c r="G75" s="22">
        <v>248</v>
      </c>
    </row>
    <row r="76" spans="1:7" s="9" customFormat="1" ht="18.75" hidden="1">
      <c r="A76" s="24"/>
      <c r="B76" s="25" t="s">
        <v>94</v>
      </c>
      <c r="C76" s="26">
        <f>+'[1]Норильскмедфарм'!D73</f>
        <v>0</v>
      </c>
      <c r="D76" s="26">
        <f>+'[1]Норильскмедфарм'!E73</f>
        <v>0</v>
      </c>
      <c r="E76" s="26" t="e">
        <f t="shared" si="0"/>
        <v>#DIV/0!</v>
      </c>
      <c r="F76" s="26">
        <f t="shared" si="1"/>
        <v>0</v>
      </c>
      <c r="G76" s="29"/>
    </row>
    <row r="77" spans="1:7" s="9" customFormat="1" ht="18.75" hidden="1">
      <c r="A77" s="24"/>
      <c r="B77" s="25" t="s">
        <v>95</v>
      </c>
      <c r="C77" s="26">
        <f>+'[1]Норильскмедфарм'!D74</f>
        <v>0</v>
      </c>
      <c r="D77" s="26">
        <f>+'[1]Норильскмедфарм'!E74</f>
        <v>0</v>
      </c>
      <c r="E77" s="26" t="e">
        <f t="shared" si="0"/>
        <v>#DIV/0!</v>
      </c>
      <c r="F77" s="26">
        <f t="shared" si="1"/>
        <v>0</v>
      </c>
      <c r="G77" s="29"/>
    </row>
    <row r="78" spans="1:7" s="9" customFormat="1" ht="18.75" hidden="1">
      <c r="A78" s="24"/>
      <c r="B78" s="25" t="s">
        <v>96</v>
      </c>
      <c r="C78" s="22">
        <f>+'[1]Норильскмедфарм'!D75</f>
        <v>488.6</v>
      </c>
      <c r="D78" s="22">
        <f>+'[1]Норильскмедфарм'!E75</f>
        <v>365.6</v>
      </c>
      <c r="E78" s="22">
        <f t="shared" si="0"/>
        <v>74.82603356528858</v>
      </c>
      <c r="F78" s="22">
        <f t="shared" si="1"/>
        <v>-123</v>
      </c>
      <c r="G78" s="22">
        <v>120</v>
      </c>
    </row>
    <row r="79" spans="1:7" s="9" customFormat="1" ht="18.75" hidden="1">
      <c r="A79" s="24" t="s">
        <v>15</v>
      </c>
      <c r="B79" s="30" t="s">
        <v>97</v>
      </c>
      <c r="C79" s="22">
        <f>+'[1]Норильскмедфарм'!D76</f>
        <v>251.8</v>
      </c>
      <c r="D79" s="22">
        <f>+'[1]Норильскмедфарм'!E76</f>
        <v>242.3</v>
      </c>
      <c r="E79" s="22">
        <f t="shared" si="0"/>
        <v>96.22716441620334</v>
      </c>
      <c r="F79" s="22">
        <f t="shared" si="1"/>
        <v>-9.5</v>
      </c>
      <c r="G79" s="22">
        <v>159</v>
      </c>
    </row>
    <row r="80" spans="1:7" s="9" customFormat="1" ht="18.75" hidden="1">
      <c r="A80" s="24" t="s">
        <v>15</v>
      </c>
      <c r="B80" s="30" t="s">
        <v>98</v>
      </c>
      <c r="C80" s="22">
        <f>+'[1]Норильскмедфарм'!D77</f>
        <v>218.3</v>
      </c>
      <c r="D80" s="22">
        <f>+'[1]Норильскмедфарм'!E77</f>
        <v>255.7</v>
      </c>
      <c r="E80" s="22">
        <f aca="true" t="shared" si="2" ref="E80:E118">+D80/C80*100</f>
        <v>117.13238662391203</v>
      </c>
      <c r="F80" s="22">
        <f aca="true" t="shared" si="3" ref="F80:F118">+D80-C80</f>
        <v>37.39999999999998</v>
      </c>
      <c r="G80" s="22">
        <v>4778</v>
      </c>
    </row>
    <row r="81" spans="1:7" s="9" customFormat="1" ht="18.75" hidden="1">
      <c r="A81" s="24"/>
      <c r="B81" s="25" t="s">
        <v>99</v>
      </c>
      <c r="C81" s="22">
        <f>+'[1]Норильскмедфарм'!D78</f>
        <v>12</v>
      </c>
      <c r="D81" s="22">
        <f>+'[1]Норильскмедфарм'!E78</f>
        <v>9.3</v>
      </c>
      <c r="E81" s="22">
        <f t="shared" si="2"/>
        <v>77.5</v>
      </c>
      <c r="F81" s="22">
        <f t="shared" si="3"/>
        <v>-2.6999999999999993</v>
      </c>
      <c r="G81" s="29"/>
    </row>
    <row r="82" spans="1:7" s="9" customFormat="1" ht="18.75" hidden="1">
      <c r="A82" s="24" t="s">
        <v>15</v>
      </c>
      <c r="B82" s="30" t="s">
        <v>100</v>
      </c>
      <c r="C82" s="22">
        <f>+'[1]Норильскмедфарм'!D79</f>
        <v>47</v>
      </c>
      <c r="D82" s="22">
        <f>+'[1]Норильскмедфарм'!E79</f>
        <v>21.4</v>
      </c>
      <c r="E82" s="22">
        <f t="shared" si="2"/>
        <v>45.53191489361702</v>
      </c>
      <c r="F82" s="22">
        <f t="shared" si="3"/>
        <v>-25.6</v>
      </c>
      <c r="G82" s="22">
        <v>595</v>
      </c>
    </row>
    <row r="83" spans="1:7" s="9" customFormat="1" ht="18.75" hidden="1">
      <c r="A83" s="24" t="s">
        <v>15</v>
      </c>
      <c r="B83" s="30" t="s">
        <v>101</v>
      </c>
      <c r="C83" s="22">
        <f>+'[1]Норильскмедфарм'!D80</f>
        <v>1675.6</v>
      </c>
      <c r="D83" s="22">
        <f>+'[1]Норильскмедфарм'!E80</f>
        <v>1332.3</v>
      </c>
      <c r="E83" s="22">
        <f t="shared" si="2"/>
        <v>79.51181666268799</v>
      </c>
      <c r="F83" s="22">
        <f t="shared" si="3"/>
        <v>-343.29999999999995</v>
      </c>
      <c r="G83" s="22">
        <v>549</v>
      </c>
    </row>
    <row r="84" spans="1:7" s="9" customFormat="1" ht="18.75" hidden="1">
      <c r="A84" s="24" t="s">
        <v>15</v>
      </c>
      <c r="B84" s="30" t="s">
        <v>102</v>
      </c>
      <c r="C84" s="22">
        <f>+'[1]Норильскмедфарм'!D81</f>
        <v>2641.7</v>
      </c>
      <c r="D84" s="22">
        <f>+'[1]Норильскмедфарм'!E81</f>
        <v>135</v>
      </c>
      <c r="E84" s="22">
        <f t="shared" si="2"/>
        <v>5.1103456107809375</v>
      </c>
      <c r="F84" s="22">
        <f t="shared" si="3"/>
        <v>-2506.7</v>
      </c>
      <c r="G84" s="29"/>
    </row>
    <row r="85" spans="1:7" s="9" customFormat="1" ht="20.25" customHeight="1" hidden="1">
      <c r="A85" s="24"/>
      <c r="B85" s="37" t="s">
        <v>103</v>
      </c>
      <c r="C85" s="22">
        <f>+'[1]Норильскмедфарм'!D82</f>
        <v>2537</v>
      </c>
      <c r="D85" s="26">
        <f>+'[1]Норильскмедфарм'!E82</f>
        <v>0</v>
      </c>
      <c r="E85" s="26">
        <f t="shared" si="2"/>
        <v>0</v>
      </c>
      <c r="F85" s="22">
        <f t="shared" si="3"/>
        <v>-2537</v>
      </c>
      <c r="G85" s="29"/>
    </row>
    <row r="86" spans="1:7" s="9" customFormat="1" ht="37.5" hidden="1">
      <c r="A86" s="24"/>
      <c r="B86" s="25" t="s">
        <v>104</v>
      </c>
      <c r="C86" s="26">
        <f>+'[1]Норильскмедфарм'!D83</f>
        <v>0</v>
      </c>
      <c r="D86" s="26">
        <f>+'[1]Норильскмедфарм'!E83</f>
        <v>0</v>
      </c>
      <c r="E86" s="26" t="e">
        <f t="shared" si="2"/>
        <v>#DIV/0!</v>
      </c>
      <c r="F86" s="26">
        <f t="shared" si="3"/>
        <v>0</v>
      </c>
      <c r="G86" s="29"/>
    </row>
    <row r="87" spans="1:7" s="9" customFormat="1" ht="18.75" hidden="1">
      <c r="A87" s="24"/>
      <c r="B87" s="25" t="s">
        <v>105</v>
      </c>
      <c r="C87" s="22">
        <f>+'[1]Норильскмедфарм'!D84</f>
        <v>104.7</v>
      </c>
      <c r="D87" s="22">
        <f>+'[1]Норильскмедфарм'!E84</f>
        <v>135</v>
      </c>
      <c r="E87" s="22">
        <f t="shared" si="2"/>
        <v>128.9398280802292</v>
      </c>
      <c r="F87" s="22">
        <f t="shared" si="3"/>
        <v>30.299999999999997</v>
      </c>
      <c r="G87" s="29"/>
    </row>
    <row r="88" spans="1:7" s="9" customFormat="1" ht="18.75" hidden="1">
      <c r="A88" s="24" t="s">
        <v>15</v>
      </c>
      <c r="B88" s="30" t="s">
        <v>106</v>
      </c>
      <c r="C88" s="26">
        <f>+'[1]Норильскмедфарм'!D85</f>
        <v>0</v>
      </c>
      <c r="D88" s="26">
        <f>+'[1]Норильскмедфарм'!E85</f>
        <v>0</v>
      </c>
      <c r="E88" s="26" t="e">
        <f t="shared" si="2"/>
        <v>#DIV/0!</v>
      </c>
      <c r="F88" s="26">
        <f t="shared" si="3"/>
        <v>0</v>
      </c>
      <c r="G88" s="22">
        <v>1764</v>
      </c>
    </row>
    <row r="89" spans="1:7" s="9" customFormat="1" ht="18.75" hidden="1">
      <c r="A89" s="24" t="s">
        <v>15</v>
      </c>
      <c r="B89" s="30" t="s">
        <v>107</v>
      </c>
      <c r="C89" s="22">
        <f>+'[1]Норильскмедфарм'!D86</f>
        <v>25.4</v>
      </c>
      <c r="D89" s="22">
        <f>+'[1]Норильскмедфарм'!E86</f>
        <v>24.6</v>
      </c>
      <c r="E89" s="22">
        <f t="shared" si="2"/>
        <v>96.85039370078741</v>
      </c>
      <c r="F89" s="22">
        <f t="shared" si="3"/>
        <v>-0.7999999999999972</v>
      </c>
      <c r="G89" s="22">
        <v>765</v>
      </c>
    </row>
    <row r="90" spans="1:7" s="9" customFormat="1" ht="18.75" hidden="1">
      <c r="A90" s="24" t="s">
        <v>15</v>
      </c>
      <c r="B90" s="30" t="s">
        <v>54</v>
      </c>
      <c r="C90" s="22">
        <f>+'[1]Норильскмедфарм'!D87</f>
        <v>424.4</v>
      </c>
      <c r="D90" s="22">
        <f>+'[1]Норильскмедфарм'!E87</f>
        <v>2032</v>
      </c>
      <c r="E90" s="22">
        <f t="shared" si="2"/>
        <v>478.7935909519321</v>
      </c>
      <c r="F90" s="22">
        <f t="shared" si="3"/>
        <v>1607.6</v>
      </c>
      <c r="G90" s="22">
        <v>10910</v>
      </c>
    </row>
    <row r="91" spans="1:7" s="9" customFormat="1" ht="28.5" customHeight="1">
      <c r="A91" s="20" t="s">
        <v>108</v>
      </c>
      <c r="B91" s="16" t="s">
        <v>109</v>
      </c>
      <c r="C91" s="17">
        <f>+'[1]Норильскмедфарм'!D88</f>
        <v>-18879.4</v>
      </c>
      <c r="D91" s="17">
        <f>+'[1]Норильскмедфарм'!E88</f>
        <v>-1501.1000000000058</v>
      </c>
      <c r="E91" s="17">
        <f t="shared" si="2"/>
        <v>7.950994205324352</v>
      </c>
      <c r="F91" s="17">
        <f t="shared" si="3"/>
        <v>17378.299999999996</v>
      </c>
      <c r="G91" s="17">
        <f>G14-G45</f>
        <v>-445283</v>
      </c>
    </row>
    <row r="92" spans="1:7" s="9" customFormat="1" ht="27.75" customHeight="1">
      <c r="A92" s="15" t="s">
        <v>110</v>
      </c>
      <c r="B92" s="38" t="s">
        <v>111</v>
      </c>
      <c r="C92" s="22">
        <f>+'[1]Норильскмедфарм'!D89</f>
        <v>18891.5</v>
      </c>
      <c r="D92" s="22">
        <f>+'[1]Норильскмедфарм'!E89</f>
        <v>-403.3</v>
      </c>
      <c r="E92" s="22">
        <f t="shared" si="2"/>
        <v>-2.134822539237223</v>
      </c>
      <c r="F92" s="22">
        <f t="shared" si="3"/>
        <v>-19294.8</v>
      </c>
      <c r="G92" s="22">
        <f>G93-G98</f>
        <v>330970</v>
      </c>
    </row>
    <row r="93" spans="1:7" s="9" customFormat="1" ht="26.25" customHeight="1">
      <c r="A93" s="33" t="s">
        <v>112</v>
      </c>
      <c r="B93" s="23" t="s">
        <v>113</v>
      </c>
      <c r="C93" s="22">
        <f>+'[1]Норильскмедфарм'!D90</f>
        <v>20370.3</v>
      </c>
      <c r="D93" s="22">
        <f>+'[1]Норильскмедфарм'!E90</f>
        <v>81</v>
      </c>
      <c r="E93" s="22">
        <f t="shared" si="2"/>
        <v>0.39763773729400154</v>
      </c>
      <c r="F93" s="22">
        <f t="shared" si="3"/>
        <v>-20289.3</v>
      </c>
      <c r="G93" s="22">
        <v>395994</v>
      </c>
    </row>
    <row r="94" spans="1:7" s="9" customFormat="1" ht="18.75" hidden="1">
      <c r="A94" s="24" t="s">
        <v>15</v>
      </c>
      <c r="B94" s="30" t="s">
        <v>114</v>
      </c>
      <c r="C94" s="26">
        <f>+'[1]Норильскмедфарм'!D91</f>
        <v>0</v>
      </c>
      <c r="D94" s="22">
        <f>+'[1]Норильскмедфарм'!E91</f>
        <v>5</v>
      </c>
      <c r="E94" s="26" t="e">
        <f t="shared" si="2"/>
        <v>#DIV/0!</v>
      </c>
      <c r="F94" s="22">
        <f t="shared" si="3"/>
        <v>5</v>
      </c>
      <c r="G94" s="22">
        <v>74</v>
      </c>
    </row>
    <row r="95" spans="1:7" s="9" customFormat="1" ht="18.75" hidden="1">
      <c r="A95" s="24" t="s">
        <v>15</v>
      </c>
      <c r="B95" s="30" t="s">
        <v>115</v>
      </c>
      <c r="C95" s="26">
        <f>+'[1]Норильскмедфарм'!D92</f>
        <v>0</v>
      </c>
      <c r="D95" s="26">
        <f>+'[1]Норильскмедфарм'!E92</f>
        <v>0</v>
      </c>
      <c r="E95" s="26" t="e">
        <f t="shared" si="2"/>
        <v>#DIV/0!</v>
      </c>
      <c r="F95" s="26">
        <f t="shared" si="3"/>
        <v>0</v>
      </c>
      <c r="G95" s="22">
        <v>3815</v>
      </c>
    </row>
    <row r="96" spans="1:7" s="9" customFormat="1" ht="18.75" hidden="1">
      <c r="A96" s="24" t="s">
        <v>15</v>
      </c>
      <c r="B96" s="30" t="s">
        <v>116</v>
      </c>
      <c r="C96" s="22">
        <f>+'[1]Норильскмедфарм'!D93</f>
        <v>20292.3</v>
      </c>
      <c r="D96" s="26">
        <f>+'[1]Норильскмедфарм'!E93</f>
        <v>0</v>
      </c>
      <c r="E96" s="26">
        <f t="shared" si="2"/>
        <v>0</v>
      </c>
      <c r="F96" s="22">
        <f t="shared" si="3"/>
        <v>-20292.3</v>
      </c>
      <c r="G96" s="22">
        <v>390808</v>
      </c>
    </row>
    <row r="97" spans="1:7" s="9" customFormat="1" ht="18.75" hidden="1">
      <c r="A97" s="24" t="s">
        <v>15</v>
      </c>
      <c r="B97" s="30" t="s">
        <v>117</v>
      </c>
      <c r="C97" s="22">
        <f>+'[1]Норильскмедфарм'!D94</f>
        <v>78</v>
      </c>
      <c r="D97" s="22">
        <f>+'[1]Норильскмедфарм'!E94</f>
        <v>76</v>
      </c>
      <c r="E97" s="22">
        <f t="shared" si="2"/>
        <v>97.43589743589743</v>
      </c>
      <c r="F97" s="22">
        <f t="shared" si="3"/>
        <v>-2</v>
      </c>
      <c r="G97" s="22">
        <v>1296</v>
      </c>
    </row>
    <row r="98" spans="1:7" s="9" customFormat="1" ht="23.25" customHeight="1">
      <c r="A98" s="33" t="s">
        <v>118</v>
      </c>
      <c r="B98" s="23" t="s">
        <v>119</v>
      </c>
      <c r="C98" s="22">
        <f>+'[1]Норильскмедфарм'!D95</f>
        <v>1478.8000000000002</v>
      </c>
      <c r="D98" s="22">
        <f>+'[1]Норильскмедфарм'!E95</f>
        <v>484.3</v>
      </c>
      <c r="E98" s="22">
        <f t="shared" si="2"/>
        <v>32.74952664322423</v>
      </c>
      <c r="F98" s="22">
        <f t="shared" si="3"/>
        <v>-994.5000000000002</v>
      </c>
      <c r="G98" s="22">
        <v>65024</v>
      </c>
    </row>
    <row r="99" spans="1:7" s="9" customFormat="1" ht="18.75" hidden="1">
      <c r="A99" s="24" t="s">
        <v>15</v>
      </c>
      <c r="B99" s="30" t="s">
        <v>120</v>
      </c>
      <c r="C99" s="22">
        <f>+'[1]Норильскмедфарм'!D96</f>
        <v>199.9</v>
      </c>
      <c r="D99" s="22">
        <f>+'[1]Норильскмедфарм'!E96</f>
        <v>254.7</v>
      </c>
      <c r="E99" s="22">
        <f t="shared" si="2"/>
        <v>127.4137068534267</v>
      </c>
      <c r="F99" s="22">
        <f t="shared" si="3"/>
        <v>54.79999999999998</v>
      </c>
      <c r="G99" s="22">
        <v>2667</v>
      </c>
    </row>
    <row r="100" spans="1:7" s="9" customFormat="1" ht="18.75" hidden="1">
      <c r="A100" s="24" t="s">
        <v>15</v>
      </c>
      <c r="B100" s="30" t="s">
        <v>121</v>
      </c>
      <c r="C100" s="22">
        <f>+'[1]Норильскмедфарм'!D97</f>
        <v>170.2</v>
      </c>
      <c r="D100" s="22">
        <f>+'[1]Норильскмедфарм'!E97</f>
        <v>126.4</v>
      </c>
      <c r="E100" s="22">
        <f t="shared" si="2"/>
        <v>74.26556991774383</v>
      </c>
      <c r="F100" s="22">
        <f t="shared" si="3"/>
        <v>-43.79999999999998</v>
      </c>
      <c r="G100" s="29"/>
    </row>
    <row r="101" spans="1:7" s="9" customFormat="1" ht="18.75" hidden="1">
      <c r="A101" s="24" t="s">
        <v>15</v>
      </c>
      <c r="B101" s="30" t="s">
        <v>122</v>
      </c>
      <c r="C101" s="26">
        <f>+'[1]Норильскмедфарм'!D98</f>
        <v>0</v>
      </c>
      <c r="D101" s="26">
        <f>+'[1]Норильскмедфарм'!E98</f>
        <v>0</v>
      </c>
      <c r="E101" s="26" t="e">
        <f t="shared" si="2"/>
        <v>#DIV/0!</v>
      </c>
      <c r="F101" s="26">
        <f t="shared" si="3"/>
        <v>0</v>
      </c>
      <c r="G101" s="29"/>
    </row>
    <row r="102" spans="1:7" s="9" customFormat="1" ht="18.75" hidden="1">
      <c r="A102" s="24" t="s">
        <v>15</v>
      </c>
      <c r="B102" s="30" t="s">
        <v>123</v>
      </c>
      <c r="C102" s="22">
        <f>+'[1]Норильскмедфарм'!D99</f>
        <v>13.5</v>
      </c>
      <c r="D102" s="22">
        <f>+'[1]Норильскмедфарм'!E99</f>
        <v>92</v>
      </c>
      <c r="E102" s="22">
        <f t="shared" si="2"/>
        <v>681.4814814814815</v>
      </c>
      <c r="F102" s="22">
        <f t="shared" si="3"/>
        <v>78.5</v>
      </c>
      <c r="G102" s="22">
        <v>19242</v>
      </c>
    </row>
    <row r="103" spans="1:7" s="9" customFormat="1" ht="18.75" hidden="1">
      <c r="A103" s="24" t="s">
        <v>15</v>
      </c>
      <c r="B103" s="30" t="s">
        <v>124</v>
      </c>
      <c r="C103" s="26">
        <f>+'[1]Норильскмедфарм'!D100</f>
        <v>0</v>
      </c>
      <c r="D103" s="22">
        <f>+'[1]Норильскмедфарм'!E100</f>
        <v>11.2</v>
      </c>
      <c r="E103" s="26" t="e">
        <f t="shared" si="2"/>
        <v>#DIV/0!</v>
      </c>
      <c r="F103" s="22">
        <f t="shared" si="3"/>
        <v>11.2</v>
      </c>
      <c r="G103" s="29"/>
    </row>
    <row r="104" spans="1:7" s="9" customFormat="1" ht="18.75" hidden="1">
      <c r="A104" s="24" t="s">
        <v>15</v>
      </c>
      <c r="B104" s="30" t="s">
        <v>125</v>
      </c>
      <c r="C104" s="22">
        <f>+'[1]Норильскмедфарм'!D101</f>
        <v>1095.2</v>
      </c>
      <c r="D104" s="26">
        <f>+'[1]Норильскмедфарм'!E101</f>
        <v>0</v>
      </c>
      <c r="E104" s="26">
        <f t="shared" si="2"/>
        <v>0</v>
      </c>
      <c r="F104" s="22">
        <f t="shared" si="3"/>
        <v>-1095.2</v>
      </c>
      <c r="G104" s="22">
        <v>43116</v>
      </c>
    </row>
    <row r="105" spans="1:7" s="9" customFormat="1" ht="30.75" customHeight="1">
      <c r="A105" s="15" t="s">
        <v>126</v>
      </c>
      <c r="B105" s="38" t="s">
        <v>127</v>
      </c>
      <c r="C105" s="22">
        <f>+'[1]Норильскмедфарм'!D102</f>
        <v>12.099999999998545</v>
      </c>
      <c r="D105" s="22">
        <f>+'[1]Норильскмедфарм'!E102</f>
        <v>-1904.4000000000058</v>
      </c>
      <c r="E105" s="22">
        <f t="shared" si="2"/>
        <v>-15738.842975208552</v>
      </c>
      <c r="F105" s="22">
        <f t="shared" si="3"/>
        <v>-1916.5000000000043</v>
      </c>
      <c r="G105" s="22">
        <f>G91+G92</f>
        <v>-114313</v>
      </c>
    </row>
    <row r="106" spans="1:7" s="9" customFormat="1" ht="32.25" customHeight="1">
      <c r="A106" s="15" t="s">
        <v>128</v>
      </c>
      <c r="B106" s="38" t="s">
        <v>129</v>
      </c>
      <c r="C106" s="26">
        <f>+'[1]Норильскмедфарм'!D103</f>
        <v>0</v>
      </c>
      <c r="D106" s="22">
        <f>+'[1]Норильскмедфарм'!E103</f>
        <v>303</v>
      </c>
      <c r="E106" s="26" t="e">
        <f t="shared" si="2"/>
        <v>#DIV/0!</v>
      </c>
      <c r="F106" s="22">
        <f t="shared" si="3"/>
        <v>303</v>
      </c>
      <c r="G106" s="22">
        <v>10755</v>
      </c>
    </row>
    <row r="107" spans="1:7" s="9" customFormat="1" ht="29.25" customHeight="1">
      <c r="A107" s="15" t="s">
        <v>130</v>
      </c>
      <c r="B107" s="38" t="s">
        <v>131</v>
      </c>
      <c r="C107" s="26">
        <f>+'[1]Норильскмедфарм'!D104</f>
        <v>0</v>
      </c>
      <c r="D107" s="22">
        <f>+'[1]Норильскмедфарм'!E104</f>
        <v>0</v>
      </c>
      <c r="E107" s="26" t="e">
        <f t="shared" si="2"/>
        <v>#DIV/0!</v>
      </c>
      <c r="F107" s="26">
        <f t="shared" si="3"/>
        <v>0</v>
      </c>
      <c r="G107" s="22">
        <v>-5</v>
      </c>
    </row>
    <row r="108" spans="1:7" s="9" customFormat="1" ht="18.75" hidden="1">
      <c r="A108" s="15" t="s">
        <v>132</v>
      </c>
      <c r="B108" s="38" t="s">
        <v>133</v>
      </c>
      <c r="C108" s="26">
        <f>+'[1]Норильскмедфарм'!D105</f>
        <v>0</v>
      </c>
      <c r="D108" s="22">
        <f>+'[1]Норильскмедфарм'!E105</f>
        <v>0</v>
      </c>
      <c r="E108" s="26" t="e">
        <f t="shared" si="2"/>
        <v>#DIV/0!</v>
      </c>
      <c r="F108" s="26">
        <f t="shared" si="3"/>
        <v>0</v>
      </c>
      <c r="G108" s="29"/>
    </row>
    <row r="109" spans="1:7" s="9" customFormat="1" ht="18.75" hidden="1">
      <c r="A109" s="15" t="s">
        <v>134</v>
      </c>
      <c r="B109" s="38" t="s">
        <v>135</v>
      </c>
      <c r="C109" s="26">
        <f>+'[1]Норильскмедфарм'!D106</f>
        <v>0</v>
      </c>
      <c r="D109" s="22">
        <f>+'[1]Норильскмедфарм'!E106</f>
        <v>17</v>
      </c>
      <c r="E109" s="26" t="e">
        <f t="shared" si="2"/>
        <v>#DIV/0!</v>
      </c>
      <c r="F109" s="22">
        <f t="shared" si="3"/>
        <v>17</v>
      </c>
      <c r="G109" s="29"/>
    </row>
    <row r="110" spans="1:7" s="9" customFormat="1" ht="37.5" hidden="1">
      <c r="A110" s="15" t="s">
        <v>136</v>
      </c>
      <c r="B110" s="38" t="s">
        <v>137</v>
      </c>
      <c r="C110" s="26">
        <f>+'[1]Норильскмедфарм'!D107</f>
        <v>0</v>
      </c>
      <c r="D110" s="22">
        <f>+'[1]Норильскмедфарм'!E107</f>
        <v>0</v>
      </c>
      <c r="E110" s="26" t="e">
        <f t="shared" si="2"/>
        <v>#DIV/0!</v>
      </c>
      <c r="F110" s="22">
        <f t="shared" si="3"/>
        <v>0</v>
      </c>
      <c r="G110" s="29"/>
    </row>
    <row r="111" spans="1:7" s="9" customFormat="1" ht="31.5" customHeight="1">
      <c r="A111" s="15" t="s">
        <v>132</v>
      </c>
      <c r="B111" s="38" t="s">
        <v>138</v>
      </c>
      <c r="C111" s="22">
        <f>+'[1]Норильскмедфарм'!D108</f>
        <v>0</v>
      </c>
      <c r="D111" s="22">
        <f>+'[1]Норильскмедфарм'!E108</f>
        <v>13</v>
      </c>
      <c r="E111" s="22" t="e">
        <f t="shared" si="2"/>
        <v>#DIV/0!</v>
      </c>
      <c r="F111" s="22">
        <f t="shared" si="3"/>
        <v>13</v>
      </c>
      <c r="G111" s="22">
        <v>1</v>
      </c>
    </row>
    <row r="112" spans="1:7" s="35" customFormat="1" ht="30" customHeight="1">
      <c r="A112" s="15" t="s">
        <v>134</v>
      </c>
      <c r="B112" s="16" t="s">
        <v>139</v>
      </c>
      <c r="C112" s="17">
        <f>+'[1]Норильскмедфарм'!D109</f>
        <v>12.099999999998545</v>
      </c>
      <c r="D112" s="17">
        <f>+'[1]Норильскмедфарм'!E109</f>
        <v>-1631.4000000000058</v>
      </c>
      <c r="E112" s="17">
        <f t="shared" si="2"/>
        <v>-13482.644628100843</v>
      </c>
      <c r="F112" s="17">
        <f t="shared" si="3"/>
        <v>-1643.5000000000043</v>
      </c>
      <c r="G112" s="17">
        <f>G105+G106-G107-G111</f>
        <v>-103554</v>
      </c>
    </row>
    <row r="113" spans="1:7" s="9" customFormat="1" ht="18.75" hidden="1">
      <c r="A113" s="15"/>
      <c r="B113" s="39" t="s">
        <v>140</v>
      </c>
      <c r="C113" s="22"/>
      <c r="D113" s="22"/>
      <c r="E113" s="22"/>
      <c r="F113" s="22"/>
      <c r="G113" s="22"/>
    </row>
    <row r="114" spans="1:7" s="9" customFormat="1" ht="37.5" hidden="1">
      <c r="A114" s="15" t="s">
        <v>141</v>
      </c>
      <c r="B114" s="38" t="s">
        <v>142</v>
      </c>
      <c r="C114" s="22">
        <f>+'[1]Норильскмедфарм'!D111</f>
        <v>32</v>
      </c>
      <c r="D114" s="22">
        <f>+'[1]Норильскмедфарм'!E111</f>
        <v>56</v>
      </c>
      <c r="E114" s="22">
        <f t="shared" si="2"/>
        <v>175</v>
      </c>
      <c r="F114" s="22">
        <f t="shared" si="3"/>
        <v>24</v>
      </c>
      <c r="G114" s="22">
        <f>+'[1]НПОПАТ'!I111</f>
        <v>1140</v>
      </c>
    </row>
    <row r="115" spans="1:7" s="9" customFormat="1" ht="18.75" hidden="1">
      <c r="A115" s="40" t="s">
        <v>15</v>
      </c>
      <c r="B115" s="41" t="s">
        <v>143</v>
      </c>
      <c r="C115" s="26">
        <f>+'[1]Норильскмедфарм'!D112</f>
        <v>0</v>
      </c>
      <c r="D115" s="26">
        <f>+'[1]Норильскмедфарм'!E112</f>
        <v>0</v>
      </c>
      <c r="E115" s="26" t="e">
        <f t="shared" si="2"/>
        <v>#DIV/0!</v>
      </c>
      <c r="F115" s="26">
        <f t="shared" si="3"/>
        <v>0</v>
      </c>
      <c r="G115" s="29"/>
    </row>
    <row r="116" spans="1:7" s="9" customFormat="1" ht="18.75" hidden="1">
      <c r="A116" s="40" t="s">
        <v>15</v>
      </c>
      <c r="B116" s="41" t="s">
        <v>144</v>
      </c>
      <c r="C116" s="22">
        <f>+'[1]Норильскмедфарм'!D113</f>
        <v>0</v>
      </c>
      <c r="D116" s="22">
        <f>+'[1]Норильскмедфарм'!E113</f>
        <v>0</v>
      </c>
      <c r="E116" s="22" t="e">
        <f t="shared" si="2"/>
        <v>#DIV/0!</v>
      </c>
      <c r="F116" s="22">
        <f t="shared" si="3"/>
        <v>0</v>
      </c>
      <c r="G116" s="22">
        <f>+'[1]НПОПАТ'!I113</f>
        <v>0</v>
      </c>
    </row>
    <row r="117" spans="1:7" s="9" customFormat="1" ht="18.75" hidden="1">
      <c r="A117" s="40" t="s">
        <v>15</v>
      </c>
      <c r="B117" s="41" t="s">
        <v>145</v>
      </c>
      <c r="C117" s="22">
        <f>+'[1]Норильскмедфарм'!D114</f>
        <v>3</v>
      </c>
      <c r="D117" s="22">
        <f>+'[1]Норильскмедфарм'!E114</f>
        <v>4</v>
      </c>
      <c r="E117" s="22">
        <f t="shared" si="2"/>
        <v>133.33333333333331</v>
      </c>
      <c r="F117" s="22">
        <f t="shared" si="3"/>
        <v>1</v>
      </c>
      <c r="G117" s="22">
        <f>+'[1]НПОПАТ'!I114</f>
        <v>4</v>
      </c>
    </row>
    <row r="118" spans="1:7" s="9" customFormat="1" ht="18.75" customHeight="1" hidden="1">
      <c r="A118" s="15" t="s">
        <v>146</v>
      </c>
      <c r="B118" s="38" t="s">
        <v>147</v>
      </c>
      <c r="C118" s="22">
        <f>+'[1]Норильскмедфарм'!D115</f>
        <v>13</v>
      </c>
      <c r="D118" s="22">
        <f>+'[1]Норильскмедфарм'!E115</f>
        <v>18</v>
      </c>
      <c r="E118" s="22">
        <f t="shared" si="2"/>
        <v>138.46153846153845</v>
      </c>
      <c r="F118" s="22">
        <f t="shared" si="3"/>
        <v>5</v>
      </c>
      <c r="G118" s="22">
        <f>+'[1]НПОПАТ'!I115</f>
        <v>795</v>
      </c>
    </row>
    <row r="119" spans="1:7" s="9" customFormat="1" ht="37.5" hidden="1">
      <c r="A119" s="15" t="s">
        <v>148</v>
      </c>
      <c r="B119" s="42" t="s">
        <v>149</v>
      </c>
      <c r="C119" s="22">
        <f>+'[1]Норильскмедфарм'!D116</f>
        <v>0</v>
      </c>
      <c r="D119" s="22">
        <f>+'[1]Норильскмедфарм'!E116</f>
        <v>510.54197530864195</v>
      </c>
      <c r="E119" s="22"/>
      <c r="F119" s="22"/>
      <c r="G119" s="22">
        <f>+'[1]НПОПАТ'!I116</f>
        <v>89.92610062893083</v>
      </c>
    </row>
    <row r="120" spans="1:7" s="9" customFormat="1" ht="37.5" hidden="1">
      <c r="A120" s="15" t="s">
        <v>150</v>
      </c>
      <c r="B120" s="43" t="s">
        <v>151</v>
      </c>
      <c r="C120" s="26">
        <f>+'[1]Норильскмедфарм'!D117</f>
        <v>0</v>
      </c>
      <c r="D120" s="26">
        <f>+'[1]Норильскмедфарм'!E117</f>
        <v>0</v>
      </c>
      <c r="E120" s="22"/>
      <c r="F120" s="22"/>
      <c r="G120" s="29">
        <f>+'[1]НПОПАТ'!I117</f>
        <v>0</v>
      </c>
    </row>
    <row r="121" spans="1:7" s="9" customFormat="1" ht="18.75" hidden="1">
      <c r="A121" s="15" t="s">
        <v>152</v>
      </c>
      <c r="B121" s="43" t="s">
        <v>153</v>
      </c>
      <c r="C121" s="44">
        <f>+'[1]Норильскмедфарм'!D118</f>
        <v>0</v>
      </c>
      <c r="D121" s="45"/>
      <c r="E121" s="45"/>
      <c r="F121" s="45"/>
      <c r="G121" s="46"/>
    </row>
    <row r="122" spans="1:7" s="9" customFormat="1" ht="18.75" hidden="1">
      <c r="A122" s="47" t="s">
        <v>15</v>
      </c>
      <c r="B122" s="48" t="s">
        <v>154</v>
      </c>
      <c r="C122" s="44">
        <f>+'[1]Норильскмедфарм'!D119</f>
        <v>0</v>
      </c>
      <c r="D122" s="45"/>
      <c r="E122" s="45"/>
      <c r="F122" s="45"/>
      <c r="G122" s="46"/>
    </row>
    <row r="123" spans="1:7" s="9" customFormat="1" ht="18.75" hidden="1">
      <c r="A123" s="47" t="s">
        <v>15</v>
      </c>
      <c r="B123" s="48" t="s">
        <v>155</v>
      </c>
      <c r="C123" s="44">
        <f>+'[1]Норильскмедфарм'!D120</f>
        <v>0</v>
      </c>
      <c r="D123" s="45"/>
      <c r="E123" s="45"/>
      <c r="F123" s="45"/>
      <c r="G123" s="46"/>
    </row>
    <row r="124" spans="1:7" s="9" customFormat="1" ht="0.75" customHeight="1" hidden="1">
      <c r="A124" s="47" t="s">
        <v>15</v>
      </c>
      <c r="B124" s="49" t="s">
        <v>124</v>
      </c>
      <c r="C124" s="44">
        <f>+'[1]Норильскмедфарм'!D121</f>
        <v>0</v>
      </c>
      <c r="D124" s="45"/>
      <c r="E124" s="45"/>
      <c r="F124" s="45"/>
      <c r="G124" s="46"/>
    </row>
    <row r="125" spans="1:7" s="9" customFormat="1" ht="24" customHeight="1" hidden="1">
      <c r="A125" s="50"/>
      <c r="B125" s="51"/>
      <c r="C125" s="52"/>
      <c r="D125" s="52"/>
      <c r="E125" s="52"/>
      <c r="F125" s="52"/>
      <c r="G125" s="53"/>
    </row>
    <row r="126" spans="1:7" s="9" customFormat="1" ht="19.5" customHeight="1" hidden="1">
      <c r="A126" s="62" t="s">
        <v>156</v>
      </c>
      <c r="B126" s="62"/>
      <c r="C126" s="52"/>
      <c r="D126" s="52"/>
      <c r="E126" s="52"/>
      <c r="F126" s="52"/>
      <c r="G126" s="53"/>
    </row>
    <row r="127" spans="1:7" s="9" customFormat="1" ht="10.5" customHeight="1" hidden="1">
      <c r="A127" s="54"/>
      <c r="B127" s="55"/>
      <c r="C127" s="52"/>
      <c r="D127" s="52"/>
      <c r="E127" s="52"/>
      <c r="F127" s="52"/>
      <c r="G127" s="53"/>
    </row>
    <row r="128" spans="1:7" ht="9" customHeight="1" hidden="1">
      <c r="A128" s="56"/>
      <c r="B128" s="57"/>
      <c r="C128" s="58"/>
      <c r="D128" s="58"/>
      <c r="E128" s="58"/>
      <c r="F128" s="58"/>
      <c r="G128" s="58"/>
    </row>
    <row r="129" spans="1:7" ht="18.75" hidden="1">
      <c r="A129" s="63" t="s">
        <v>157</v>
      </c>
      <c r="B129" s="63"/>
      <c r="C129" s="63"/>
      <c r="D129" s="63"/>
      <c r="E129" s="63"/>
      <c r="F129" s="63"/>
      <c r="G129" s="63"/>
    </row>
    <row r="130" spans="1:7" ht="18.75">
      <c r="A130" s="62"/>
      <c r="B130" s="62"/>
      <c r="C130" s="64"/>
      <c r="D130" s="64"/>
      <c r="E130" s="64"/>
      <c r="F130" s="64"/>
      <c r="G130" s="59"/>
    </row>
    <row r="131" spans="1:7" ht="18.75">
      <c r="A131" s="56"/>
      <c r="B131" s="57"/>
      <c r="C131" s="58"/>
      <c r="D131" s="58"/>
      <c r="E131" s="58"/>
      <c r="F131" s="58"/>
      <c r="G131" s="58"/>
    </row>
    <row r="132" spans="1:7" ht="18.75">
      <c r="A132" s="56"/>
      <c r="B132" s="57"/>
      <c r="C132" s="58"/>
      <c r="D132" s="58"/>
      <c r="E132" s="58"/>
      <c r="F132" s="58"/>
      <c r="G132" s="58"/>
    </row>
    <row r="133" spans="1:7" ht="18.75">
      <c r="A133" s="56"/>
      <c r="B133" s="57"/>
      <c r="C133" s="58"/>
      <c r="D133" s="58"/>
      <c r="E133" s="58"/>
      <c r="F133" s="58"/>
      <c r="G133" s="58"/>
    </row>
    <row r="134" spans="1:7" ht="18.75">
      <c r="A134" s="56"/>
      <c r="B134" s="57"/>
      <c r="C134" s="58"/>
      <c r="D134" s="58"/>
      <c r="E134" s="58"/>
      <c r="F134" s="58"/>
      <c r="G134" s="58"/>
    </row>
    <row r="135" spans="1:7" ht="18.75">
      <c r="A135" s="56"/>
      <c r="B135" s="57"/>
      <c r="C135" s="58"/>
      <c r="D135" s="58"/>
      <c r="E135" s="58"/>
      <c r="F135" s="58"/>
      <c r="G135" s="58"/>
    </row>
    <row r="136" spans="1:7" ht="18.75">
      <c r="A136" s="56"/>
      <c r="B136" s="57"/>
      <c r="C136" s="58"/>
      <c r="D136" s="58"/>
      <c r="E136" s="58"/>
      <c r="F136" s="58"/>
      <c r="G136" s="58"/>
    </row>
    <row r="137" spans="1:7" ht="18.75">
      <c r="A137" s="56"/>
      <c r="B137" s="57"/>
      <c r="C137" s="58"/>
      <c r="D137" s="58"/>
      <c r="E137" s="58"/>
      <c r="F137" s="58"/>
      <c r="G137" s="58"/>
    </row>
    <row r="138" spans="1:7" ht="18.75">
      <c r="A138" s="56"/>
      <c r="B138" s="57"/>
      <c r="C138" s="58"/>
      <c r="D138" s="58"/>
      <c r="E138" s="58"/>
      <c r="F138" s="58"/>
      <c r="G138" s="58"/>
    </row>
    <row r="139" spans="1:7" ht="18.75">
      <c r="A139" s="56"/>
      <c r="B139" s="57"/>
      <c r="C139" s="58"/>
      <c r="D139" s="58"/>
      <c r="E139" s="58"/>
      <c r="F139" s="58"/>
      <c r="G139" s="58"/>
    </row>
    <row r="140" spans="1:7" ht="18.75">
      <c r="A140" s="56"/>
      <c r="B140" s="57"/>
      <c r="C140" s="58"/>
      <c r="D140" s="58"/>
      <c r="E140" s="58"/>
      <c r="F140" s="58"/>
      <c r="G140" s="58"/>
    </row>
    <row r="141" spans="1:7" ht="18.75">
      <c r="A141" s="56"/>
      <c r="B141" s="57"/>
      <c r="C141" s="58"/>
      <c r="D141" s="58"/>
      <c r="E141" s="58"/>
      <c r="F141" s="58"/>
      <c r="G141" s="58"/>
    </row>
    <row r="142" spans="1:7" ht="18.75">
      <c r="A142" s="56"/>
      <c r="B142" s="57"/>
      <c r="C142" s="58"/>
      <c r="D142" s="58"/>
      <c r="E142" s="58"/>
      <c r="F142" s="58"/>
      <c r="G142" s="58"/>
    </row>
    <row r="143" spans="1:7" ht="18.75">
      <c r="A143" s="56"/>
      <c r="B143" s="57"/>
      <c r="C143" s="58"/>
      <c r="D143" s="58"/>
      <c r="E143" s="58"/>
      <c r="F143" s="58"/>
      <c r="G143" s="58"/>
    </row>
    <row r="144" spans="1:7" ht="18.75">
      <c r="A144" s="56"/>
      <c r="B144" s="57"/>
      <c r="C144" s="58"/>
      <c r="D144" s="58"/>
      <c r="E144" s="58"/>
      <c r="F144" s="58"/>
      <c r="G144" s="58"/>
    </row>
    <row r="145" spans="1:7" ht="18.75">
      <c r="A145" s="56"/>
      <c r="B145" s="57"/>
      <c r="C145" s="58"/>
      <c r="D145" s="58"/>
      <c r="E145" s="58"/>
      <c r="F145" s="58"/>
      <c r="G145" s="58"/>
    </row>
    <row r="146" spans="1:7" ht="18.75">
      <c r="A146" s="56"/>
      <c r="B146" s="57"/>
      <c r="C146" s="58"/>
      <c r="D146" s="58"/>
      <c r="E146" s="58"/>
      <c r="F146" s="58"/>
      <c r="G146" s="58"/>
    </row>
    <row r="147" spans="1:7" ht="18.75">
      <c r="A147" s="56"/>
      <c r="B147" s="57"/>
      <c r="C147" s="58"/>
      <c r="D147" s="58"/>
      <c r="E147" s="58"/>
      <c r="F147" s="58"/>
      <c r="G147" s="58"/>
    </row>
    <row r="148" spans="1:7" ht="18.75">
      <c r="A148" s="56"/>
      <c r="B148" s="57"/>
      <c r="C148" s="58"/>
      <c r="D148" s="58"/>
      <c r="E148" s="58"/>
      <c r="F148" s="58"/>
      <c r="G148" s="58"/>
    </row>
    <row r="149" spans="1:7" ht="18.75">
      <c r="A149" s="56"/>
      <c r="B149" s="57"/>
      <c r="C149" s="58"/>
      <c r="D149" s="58"/>
      <c r="E149" s="58"/>
      <c r="F149" s="58"/>
      <c r="G149" s="58"/>
    </row>
    <row r="150" spans="1:7" ht="18.75">
      <c r="A150" s="56"/>
      <c r="B150" s="57"/>
      <c r="C150" s="58"/>
      <c r="D150" s="58"/>
      <c r="E150" s="58"/>
      <c r="F150" s="58"/>
      <c r="G150" s="58"/>
    </row>
    <row r="151" spans="1:7" ht="18.75">
      <c r="A151" s="56"/>
      <c r="B151" s="57"/>
      <c r="C151" s="58"/>
      <c r="D151" s="58"/>
      <c r="E151" s="58"/>
      <c r="F151" s="58"/>
      <c r="G151" s="58"/>
    </row>
    <row r="152" spans="1:7" ht="18.75">
      <c r="A152" s="56"/>
      <c r="B152" s="57"/>
      <c r="C152" s="58"/>
      <c r="D152" s="58"/>
      <c r="E152" s="58"/>
      <c r="F152" s="58"/>
      <c r="G152" s="58"/>
    </row>
    <row r="153" spans="1:7" ht="18.75">
      <c r="A153" s="56"/>
      <c r="B153" s="57"/>
      <c r="C153" s="58"/>
      <c r="D153" s="58"/>
      <c r="E153" s="58"/>
      <c r="F153" s="58"/>
      <c r="G153" s="58"/>
    </row>
    <row r="154" spans="1:7" ht="18.75">
      <c r="A154" s="56"/>
      <c r="B154" s="57"/>
      <c r="C154" s="58"/>
      <c r="D154" s="58"/>
      <c r="E154" s="58"/>
      <c r="F154" s="58"/>
      <c r="G154" s="58"/>
    </row>
    <row r="155" spans="1:7" ht="18.75">
      <c r="A155" s="56"/>
      <c r="B155" s="57"/>
      <c r="C155" s="58"/>
      <c r="D155" s="58"/>
      <c r="E155" s="58"/>
      <c r="F155" s="58"/>
      <c r="G155" s="58"/>
    </row>
    <row r="156" spans="1:7" ht="18.75">
      <c r="A156" s="56"/>
      <c r="B156" s="57"/>
      <c r="C156" s="58"/>
      <c r="D156" s="58"/>
      <c r="E156" s="58"/>
      <c r="F156" s="58"/>
      <c r="G156" s="58"/>
    </row>
    <row r="157" spans="1:7" ht="18.75">
      <c r="A157" s="56"/>
      <c r="B157" s="57"/>
      <c r="C157" s="58"/>
      <c r="D157" s="58"/>
      <c r="E157" s="58"/>
      <c r="F157" s="58"/>
      <c r="G157" s="58"/>
    </row>
    <row r="158" spans="1:7" ht="18.75">
      <c r="A158" s="56"/>
      <c r="B158" s="57"/>
      <c r="C158" s="58"/>
      <c r="D158" s="58"/>
      <c r="E158" s="58"/>
      <c r="F158" s="58"/>
      <c r="G158" s="58"/>
    </row>
    <row r="159" spans="1:7" ht="18.75">
      <c r="A159" s="56"/>
      <c r="B159" s="57"/>
      <c r="C159" s="58"/>
      <c r="D159" s="58"/>
      <c r="E159" s="58"/>
      <c r="F159" s="58"/>
      <c r="G159" s="58"/>
    </row>
    <row r="160" spans="1:7" ht="18.75">
      <c r="A160" s="56"/>
      <c r="B160" s="57"/>
      <c r="C160" s="58"/>
      <c r="D160" s="58"/>
      <c r="E160" s="58"/>
      <c r="F160" s="58"/>
      <c r="G160" s="58"/>
    </row>
    <row r="161" spans="1:7" ht="18.75">
      <c r="A161" s="56"/>
      <c r="B161" s="57"/>
      <c r="C161" s="58"/>
      <c r="D161" s="58"/>
      <c r="E161" s="58"/>
      <c r="F161" s="58"/>
      <c r="G161" s="58"/>
    </row>
    <row r="162" spans="1:7" ht="18.75">
      <c r="A162" s="56"/>
      <c r="B162" s="57"/>
      <c r="C162" s="58"/>
      <c r="D162" s="58"/>
      <c r="E162" s="58"/>
      <c r="F162" s="58"/>
      <c r="G162" s="58"/>
    </row>
    <row r="163" spans="1:7" ht="18.75">
      <c r="A163" s="56"/>
      <c r="B163" s="57"/>
      <c r="C163" s="58"/>
      <c r="D163" s="58"/>
      <c r="E163" s="58"/>
      <c r="F163" s="58"/>
      <c r="G163" s="58"/>
    </row>
    <row r="164" spans="1:7" ht="18.75">
      <c r="A164" s="56"/>
      <c r="B164" s="57"/>
      <c r="C164" s="58"/>
      <c r="D164" s="58"/>
      <c r="E164" s="58"/>
      <c r="F164" s="58"/>
      <c r="G164" s="58"/>
    </row>
    <row r="165" spans="1:7" ht="18.75">
      <c r="A165" s="56"/>
      <c r="B165" s="57"/>
      <c r="C165" s="58"/>
      <c r="D165" s="58"/>
      <c r="E165" s="58"/>
      <c r="F165" s="58"/>
      <c r="G165" s="58"/>
    </row>
    <row r="166" spans="1:7" ht="18.75">
      <c r="A166" s="56"/>
      <c r="B166" s="57"/>
      <c r="C166" s="58"/>
      <c r="D166" s="58"/>
      <c r="E166" s="58"/>
      <c r="F166" s="58"/>
      <c r="G166" s="58"/>
    </row>
    <row r="167" spans="1:7" ht="18.75">
      <c r="A167" s="56"/>
      <c r="B167" s="57"/>
      <c r="C167" s="58"/>
      <c r="D167" s="58"/>
      <c r="E167" s="58"/>
      <c r="F167" s="58"/>
      <c r="G167" s="58"/>
    </row>
    <row r="168" spans="1:7" ht="18.75">
      <c r="A168" s="56"/>
      <c r="B168" s="57"/>
      <c r="C168" s="58"/>
      <c r="D168" s="58"/>
      <c r="E168" s="58"/>
      <c r="F168" s="58"/>
      <c r="G168" s="58"/>
    </row>
    <row r="169" spans="1:7" ht="18.75">
      <c r="A169" s="56"/>
      <c r="B169" s="57"/>
      <c r="C169" s="58"/>
      <c r="D169" s="58"/>
      <c r="E169" s="58"/>
      <c r="F169" s="58"/>
      <c r="G169" s="58"/>
    </row>
    <row r="170" spans="1:7" ht="18.75">
      <c r="A170" s="56"/>
      <c r="B170" s="57"/>
      <c r="C170" s="58"/>
      <c r="D170" s="58"/>
      <c r="E170" s="58"/>
      <c r="F170" s="58"/>
      <c r="G170" s="58"/>
    </row>
    <row r="171" spans="1:7" ht="18.75">
      <c r="A171" s="56"/>
      <c r="B171" s="57"/>
      <c r="C171" s="58"/>
      <c r="D171" s="58"/>
      <c r="E171" s="58"/>
      <c r="F171" s="58"/>
      <c r="G171" s="58"/>
    </row>
    <row r="172" spans="1:7" ht="18.75">
      <c r="A172" s="56"/>
      <c r="B172" s="57"/>
      <c r="C172" s="58"/>
      <c r="D172" s="58"/>
      <c r="E172" s="58"/>
      <c r="F172" s="58"/>
      <c r="G172" s="58"/>
    </row>
    <row r="173" spans="1:7" ht="18.75">
      <c r="A173" s="56"/>
      <c r="B173" s="57"/>
      <c r="C173" s="58"/>
      <c r="D173" s="58"/>
      <c r="E173" s="58"/>
      <c r="F173" s="58"/>
      <c r="G173" s="58"/>
    </row>
    <row r="174" spans="1:7" ht="18.75">
      <c r="A174" s="56"/>
      <c r="B174" s="57"/>
      <c r="C174" s="58"/>
      <c r="D174" s="58"/>
      <c r="E174" s="58"/>
      <c r="F174" s="58"/>
      <c r="G174" s="58"/>
    </row>
    <row r="175" spans="1:7" ht="18.75">
      <c r="A175" s="56"/>
      <c r="B175" s="57"/>
      <c r="C175" s="58"/>
      <c r="D175" s="58"/>
      <c r="E175" s="58"/>
      <c r="F175" s="58"/>
      <c r="G175" s="58"/>
    </row>
    <row r="176" spans="1:7" ht="18.75">
      <c r="A176" s="56"/>
      <c r="B176" s="57"/>
      <c r="C176" s="58"/>
      <c r="D176" s="58"/>
      <c r="E176" s="58"/>
      <c r="F176" s="58"/>
      <c r="G176" s="58"/>
    </row>
    <row r="177" spans="1:7" ht="18.75">
      <c r="A177" s="56"/>
      <c r="B177" s="57"/>
      <c r="C177" s="58"/>
      <c r="D177" s="58"/>
      <c r="E177" s="58"/>
      <c r="F177" s="58"/>
      <c r="G177" s="58"/>
    </row>
    <row r="178" spans="1:7" ht="18.75">
      <c r="A178" s="56"/>
      <c r="B178" s="57"/>
      <c r="C178" s="58"/>
      <c r="D178" s="58"/>
      <c r="E178" s="58"/>
      <c r="F178" s="58"/>
      <c r="G178" s="58"/>
    </row>
    <row r="179" spans="1:7" ht="18.75">
      <c r="A179" s="56"/>
      <c r="B179" s="57"/>
      <c r="C179" s="58"/>
      <c r="D179" s="58"/>
      <c r="E179" s="58"/>
      <c r="F179" s="58"/>
      <c r="G179" s="58"/>
    </row>
    <row r="180" spans="1:7" ht="18.75">
      <c r="A180" s="56"/>
      <c r="B180" s="57"/>
      <c r="C180" s="58"/>
      <c r="D180" s="58"/>
      <c r="E180" s="58"/>
      <c r="F180" s="58"/>
      <c r="G180" s="58"/>
    </row>
    <row r="181" spans="1:7" ht="18.75">
      <c r="A181" s="56"/>
      <c r="B181" s="57"/>
      <c r="C181" s="58"/>
      <c r="D181" s="58"/>
      <c r="E181" s="58"/>
      <c r="F181" s="58"/>
      <c r="G181" s="58"/>
    </row>
    <row r="182" spans="1:7" ht="18.75">
      <c r="A182" s="56"/>
      <c r="B182" s="57"/>
      <c r="C182" s="58"/>
      <c r="D182" s="58"/>
      <c r="E182" s="58"/>
      <c r="F182" s="58"/>
      <c r="G182" s="58"/>
    </row>
    <row r="183" spans="1:7" ht="18.75">
      <c r="A183" s="56"/>
      <c r="B183" s="57"/>
      <c r="C183" s="58"/>
      <c r="D183" s="58"/>
      <c r="E183" s="58"/>
      <c r="F183" s="58"/>
      <c r="G183" s="58"/>
    </row>
    <row r="184" spans="1:7" ht="18.75">
      <c r="A184" s="56"/>
      <c r="B184" s="57"/>
      <c r="C184" s="58"/>
      <c r="D184" s="58"/>
      <c r="E184" s="58"/>
      <c r="F184" s="58"/>
      <c r="G184" s="58"/>
    </row>
    <row r="185" spans="1:7" ht="18.75">
      <c r="A185" s="56"/>
      <c r="B185" s="57"/>
      <c r="C185" s="58"/>
      <c r="D185" s="58"/>
      <c r="E185" s="58"/>
      <c r="F185" s="58"/>
      <c r="G185" s="58"/>
    </row>
    <row r="186" spans="1:7" ht="18.75">
      <c r="A186" s="56"/>
      <c r="B186" s="57"/>
      <c r="C186" s="58"/>
      <c r="D186" s="58"/>
      <c r="E186" s="58"/>
      <c r="F186" s="58"/>
      <c r="G186" s="58"/>
    </row>
    <row r="187" spans="1:7" ht="18.75">
      <c r="A187" s="56"/>
      <c r="B187" s="57"/>
      <c r="C187" s="58"/>
      <c r="D187" s="58"/>
      <c r="E187" s="58"/>
      <c r="F187" s="58"/>
      <c r="G187" s="58"/>
    </row>
    <row r="188" spans="1:7" ht="18.75">
      <c r="A188" s="56"/>
      <c r="B188" s="57"/>
      <c r="C188" s="58"/>
      <c r="D188" s="58"/>
      <c r="E188" s="58"/>
      <c r="F188" s="58"/>
      <c r="G188" s="58"/>
    </row>
    <row r="189" spans="1:7" ht="18.75">
      <c r="A189" s="56"/>
      <c r="B189" s="57"/>
      <c r="C189" s="58"/>
      <c r="D189" s="58"/>
      <c r="E189" s="58"/>
      <c r="F189" s="58"/>
      <c r="G189" s="58"/>
    </row>
    <row r="190" spans="1:7" ht="18.75">
      <c r="A190" s="56"/>
      <c r="B190" s="57"/>
      <c r="C190" s="58"/>
      <c r="D190" s="58"/>
      <c r="E190" s="58"/>
      <c r="F190" s="58"/>
      <c r="G190" s="58"/>
    </row>
    <row r="191" spans="1:7" ht="18.75">
      <c r="A191" s="56"/>
      <c r="B191" s="57"/>
      <c r="C191" s="58"/>
      <c r="D191" s="58"/>
      <c r="E191" s="58"/>
      <c r="F191" s="58"/>
      <c r="G191" s="58"/>
    </row>
    <row r="192" spans="1:7" ht="18.75">
      <c r="A192" s="56"/>
      <c r="B192" s="57"/>
      <c r="C192" s="58"/>
      <c r="D192" s="58"/>
      <c r="E192" s="58"/>
      <c r="F192" s="58"/>
      <c r="G192" s="58"/>
    </row>
    <row r="193" spans="1:7" ht="18.75">
      <c r="A193" s="56"/>
      <c r="B193" s="57"/>
      <c r="C193" s="58"/>
      <c r="D193" s="58"/>
      <c r="E193" s="58"/>
      <c r="F193" s="58"/>
      <c r="G193" s="58"/>
    </row>
    <row r="194" spans="1:7" ht="18.75">
      <c r="A194" s="56"/>
      <c r="B194" s="57"/>
      <c r="C194" s="58"/>
      <c r="D194" s="58"/>
      <c r="E194" s="58"/>
      <c r="F194" s="58"/>
      <c r="G194" s="58"/>
    </row>
    <row r="195" spans="1:7" ht="18.75">
      <c r="A195" s="56"/>
      <c r="B195" s="57"/>
      <c r="C195" s="58"/>
      <c r="D195" s="58"/>
      <c r="E195" s="58"/>
      <c r="F195" s="58"/>
      <c r="G195" s="58"/>
    </row>
    <row r="196" spans="1:7" ht="18.75">
      <c r="A196" s="56"/>
      <c r="B196" s="57"/>
      <c r="C196" s="58"/>
      <c r="D196" s="58"/>
      <c r="E196" s="58"/>
      <c r="F196" s="58"/>
      <c r="G196" s="58"/>
    </row>
    <row r="197" spans="1:7" ht="18.75">
      <c r="A197" s="56"/>
      <c r="B197" s="57"/>
      <c r="C197" s="58"/>
      <c r="D197" s="58"/>
      <c r="E197" s="58"/>
      <c r="F197" s="58"/>
      <c r="G197" s="58"/>
    </row>
    <row r="198" spans="1:7" ht="18.75">
      <c r="A198" s="56"/>
      <c r="B198" s="57"/>
      <c r="C198" s="58"/>
      <c r="D198" s="58"/>
      <c r="E198" s="58"/>
      <c r="F198" s="58"/>
      <c r="G198" s="58"/>
    </row>
    <row r="199" spans="1:7" ht="18.75">
      <c r="A199" s="56"/>
      <c r="B199" s="57"/>
      <c r="C199" s="58"/>
      <c r="D199" s="58"/>
      <c r="E199" s="58"/>
      <c r="F199" s="58"/>
      <c r="G199" s="58"/>
    </row>
    <row r="200" spans="1:7" ht="18.75">
      <c r="A200" s="56"/>
      <c r="B200" s="57"/>
      <c r="C200" s="58"/>
      <c r="D200" s="58"/>
      <c r="E200" s="58"/>
      <c r="F200" s="58"/>
      <c r="G200" s="58"/>
    </row>
    <row r="201" spans="1:7" ht="18.75">
      <c r="A201" s="56"/>
      <c r="B201" s="57"/>
      <c r="C201" s="58"/>
      <c r="D201" s="58"/>
      <c r="E201" s="58"/>
      <c r="F201" s="58"/>
      <c r="G201" s="58"/>
    </row>
    <row r="202" spans="1:7" ht="18.75">
      <c r="A202" s="56"/>
      <c r="B202" s="57"/>
      <c r="C202" s="58"/>
      <c r="D202" s="58"/>
      <c r="E202" s="58"/>
      <c r="F202" s="58"/>
      <c r="G202" s="58"/>
    </row>
    <row r="203" spans="1:7" ht="18.75">
      <c r="A203" s="56"/>
      <c r="B203" s="57"/>
      <c r="C203" s="58"/>
      <c r="D203" s="58"/>
      <c r="E203" s="58"/>
      <c r="F203" s="58"/>
      <c r="G203" s="58"/>
    </row>
    <row r="204" spans="1:7" ht="18.75">
      <c r="A204" s="56"/>
      <c r="B204" s="57"/>
      <c r="C204" s="58"/>
      <c r="D204" s="58"/>
      <c r="E204" s="58"/>
      <c r="F204" s="58"/>
      <c r="G204" s="58"/>
    </row>
    <row r="205" spans="1:7" ht="18.75">
      <c r="A205" s="56"/>
      <c r="B205" s="57"/>
      <c r="C205" s="58"/>
      <c r="D205" s="58"/>
      <c r="E205" s="58"/>
      <c r="F205" s="58"/>
      <c r="G205" s="58"/>
    </row>
    <row r="206" spans="1:7" ht="18.75">
      <c r="A206" s="56"/>
      <c r="B206" s="57"/>
      <c r="C206" s="58"/>
      <c r="D206" s="58"/>
      <c r="E206" s="58"/>
      <c r="F206" s="58"/>
      <c r="G206" s="58"/>
    </row>
    <row r="207" spans="1:7" ht="18.75">
      <c r="A207" s="56"/>
      <c r="B207" s="57"/>
      <c r="C207" s="58"/>
      <c r="D207" s="58"/>
      <c r="E207" s="58"/>
      <c r="F207" s="58"/>
      <c r="G207" s="58"/>
    </row>
    <row r="208" spans="1:7" ht="18.75">
      <c r="A208" s="56"/>
      <c r="B208" s="57"/>
      <c r="C208" s="58"/>
      <c r="D208" s="58"/>
      <c r="E208" s="58"/>
      <c r="F208" s="58"/>
      <c r="G208" s="58"/>
    </row>
    <row r="209" spans="1:7" ht="18.75">
      <c r="A209" s="56"/>
      <c r="B209" s="57"/>
      <c r="C209" s="58"/>
      <c r="D209" s="58"/>
      <c r="E209" s="58"/>
      <c r="F209" s="58"/>
      <c r="G209" s="58"/>
    </row>
    <row r="210" spans="1:7" ht="18.75">
      <c r="A210" s="56"/>
      <c r="B210" s="57"/>
      <c r="C210" s="58"/>
      <c r="D210" s="58"/>
      <c r="E210" s="58"/>
      <c r="F210" s="58"/>
      <c r="G210" s="58"/>
    </row>
    <row r="211" spans="1:7" ht="18.75">
      <c r="A211" s="56"/>
      <c r="B211" s="57"/>
      <c r="C211" s="58"/>
      <c r="D211" s="58"/>
      <c r="E211" s="58"/>
      <c r="F211" s="58"/>
      <c r="G211" s="58"/>
    </row>
    <row r="212" spans="1:7" ht="18.75">
      <c r="A212" s="56"/>
      <c r="B212" s="57"/>
      <c r="C212" s="58"/>
      <c r="D212" s="58"/>
      <c r="E212" s="58"/>
      <c r="F212" s="58"/>
      <c r="G212" s="58"/>
    </row>
    <row r="213" spans="1:7" ht="18.75">
      <c r="A213" s="56"/>
      <c r="B213" s="57"/>
      <c r="C213" s="58"/>
      <c r="D213" s="58"/>
      <c r="E213" s="58"/>
      <c r="F213" s="58"/>
      <c r="G213" s="58"/>
    </row>
    <row r="214" spans="1:7" ht="18.75">
      <c r="A214" s="56"/>
      <c r="B214" s="57"/>
      <c r="C214" s="58"/>
      <c r="D214" s="58"/>
      <c r="E214" s="58"/>
      <c r="F214" s="58"/>
      <c r="G214" s="58"/>
    </row>
    <row r="215" spans="1:7" ht="18.75">
      <c r="A215" s="56"/>
      <c r="B215" s="57"/>
      <c r="C215" s="58"/>
      <c r="D215" s="58"/>
      <c r="E215" s="58"/>
      <c r="F215" s="58"/>
      <c r="G215" s="58"/>
    </row>
    <row r="216" spans="1:7" ht="18.75">
      <c r="A216" s="56"/>
      <c r="B216" s="57"/>
      <c r="C216" s="58"/>
      <c r="D216" s="58"/>
      <c r="E216" s="58"/>
      <c r="F216" s="58"/>
      <c r="G216" s="58"/>
    </row>
    <row r="217" spans="1:7" ht="18.75">
      <c r="A217" s="56"/>
      <c r="B217" s="57"/>
      <c r="C217" s="58"/>
      <c r="D217" s="58"/>
      <c r="E217" s="58"/>
      <c r="F217" s="58"/>
      <c r="G217" s="58"/>
    </row>
    <row r="218" spans="1:7" ht="18.75">
      <c r="A218" s="56"/>
      <c r="B218" s="57"/>
      <c r="C218" s="58"/>
      <c r="D218" s="58"/>
      <c r="E218" s="58"/>
      <c r="F218" s="58"/>
      <c r="G218" s="58"/>
    </row>
    <row r="219" spans="1:7" ht="18.75">
      <c r="A219" s="56"/>
      <c r="B219" s="57"/>
      <c r="C219" s="58"/>
      <c r="D219" s="58"/>
      <c r="E219" s="58"/>
      <c r="F219" s="58"/>
      <c r="G219" s="58"/>
    </row>
    <row r="220" spans="1:7" ht="12.75">
      <c r="A220" s="2"/>
      <c r="B220" s="60"/>
      <c r="C220" s="3"/>
      <c r="D220" s="3"/>
      <c r="E220" s="3"/>
      <c r="F220" s="3"/>
      <c r="G220" s="3"/>
    </row>
    <row r="221" spans="1:7" ht="12.75">
      <c r="A221" s="2"/>
      <c r="B221" s="60"/>
      <c r="C221" s="3"/>
      <c r="D221" s="3"/>
      <c r="E221" s="3"/>
      <c r="F221" s="3"/>
      <c r="G221" s="3"/>
    </row>
    <row r="222" spans="1:7" ht="12.75">
      <c r="A222" s="2"/>
      <c r="B222" s="60"/>
      <c r="C222" s="3"/>
      <c r="D222" s="3"/>
      <c r="E222" s="3"/>
      <c r="F222" s="3"/>
      <c r="G222" s="3"/>
    </row>
    <row r="223" spans="1:7" ht="12.75">
      <c r="A223" s="2"/>
      <c r="B223" s="60"/>
      <c r="C223" s="3"/>
      <c r="D223" s="3"/>
      <c r="E223" s="3"/>
      <c r="F223" s="3"/>
      <c r="G223" s="3"/>
    </row>
    <row r="224" spans="1:7" ht="12.75">
      <c r="A224" s="2"/>
      <c r="B224" s="60"/>
      <c r="C224" s="3"/>
      <c r="D224" s="3"/>
      <c r="E224" s="3"/>
      <c r="F224" s="3"/>
      <c r="G224" s="3"/>
    </row>
    <row r="225" spans="1:7" ht="12.75">
      <c r="A225" s="2"/>
      <c r="B225" s="60"/>
      <c r="C225" s="3"/>
      <c r="D225" s="3"/>
      <c r="E225" s="3"/>
      <c r="F225" s="3"/>
      <c r="G225" s="3"/>
    </row>
    <row r="226" spans="1:7" ht="12.75">
      <c r="A226" s="2"/>
      <c r="B226" s="60"/>
      <c r="C226" s="3"/>
      <c r="D226" s="3"/>
      <c r="E226" s="3"/>
      <c r="F226" s="3"/>
      <c r="G226" s="3"/>
    </row>
    <row r="227" spans="1:7" ht="12.75">
      <c r="A227" s="2"/>
      <c r="B227" s="60"/>
      <c r="C227" s="3"/>
      <c r="D227" s="3"/>
      <c r="E227" s="3"/>
      <c r="F227" s="3"/>
      <c r="G227" s="3"/>
    </row>
    <row r="228" spans="1:7" ht="12.75">
      <c r="A228" s="2"/>
      <c r="B228" s="60"/>
      <c r="C228" s="3"/>
      <c r="D228" s="3"/>
      <c r="E228" s="3"/>
      <c r="F228" s="3"/>
      <c r="G228" s="3"/>
    </row>
    <row r="229" spans="1:7" ht="12.75">
      <c r="A229" s="2"/>
      <c r="B229" s="60"/>
      <c r="C229" s="3"/>
      <c r="D229" s="3"/>
      <c r="E229" s="3"/>
      <c r="F229" s="3"/>
      <c r="G229" s="3"/>
    </row>
    <row r="230" spans="1:7" ht="12.75">
      <c r="A230" s="2"/>
      <c r="B230" s="60"/>
      <c r="C230" s="3"/>
      <c r="D230" s="3"/>
      <c r="E230" s="3"/>
      <c r="F230" s="3"/>
      <c r="G230" s="3"/>
    </row>
    <row r="231" spans="1:7" ht="12.75">
      <c r="A231" s="2"/>
      <c r="B231" s="60"/>
      <c r="C231" s="3"/>
      <c r="D231" s="3"/>
      <c r="E231" s="3"/>
      <c r="F231" s="3"/>
      <c r="G231" s="3"/>
    </row>
    <row r="232" spans="1:7" ht="12.75">
      <c r="A232" s="2"/>
      <c r="B232" s="60"/>
      <c r="C232" s="3"/>
      <c r="D232" s="3"/>
      <c r="E232" s="3"/>
      <c r="F232" s="3"/>
      <c r="G232" s="3"/>
    </row>
    <row r="233" spans="1:7" ht="12.75">
      <c r="A233" s="2"/>
      <c r="B233" s="60"/>
      <c r="C233" s="3"/>
      <c r="D233" s="3"/>
      <c r="E233" s="3"/>
      <c r="F233" s="3"/>
      <c r="G233" s="3"/>
    </row>
    <row r="234" spans="1:7" ht="12.75">
      <c r="A234" s="2"/>
      <c r="B234" s="60"/>
      <c r="C234" s="3"/>
      <c r="D234" s="3"/>
      <c r="E234" s="3"/>
      <c r="F234" s="3"/>
      <c r="G234" s="3"/>
    </row>
    <row r="235" spans="1:7" ht="12.75">
      <c r="A235" s="2"/>
      <c r="B235" s="60"/>
      <c r="C235" s="3"/>
      <c r="D235" s="3"/>
      <c r="E235" s="3"/>
      <c r="F235" s="3"/>
      <c r="G235" s="3"/>
    </row>
    <row r="236" spans="1:7" ht="12.75">
      <c r="A236" s="2"/>
      <c r="B236" s="60"/>
      <c r="C236" s="3"/>
      <c r="D236" s="3"/>
      <c r="E236" s="3"/>
      <c r="F236" s="3"/>
      <c r="G236" s="3"/>
    </row>
    <row r="237" spans="1:7" ht="12.75">
      <c r="A237" s="2"/>
      <c r="B237" s="60"/>
      <c r="C237" s="3"/>
      <c r="D237" s="3"/>
      <c r="E237" s="3"/>
      <c r="F237" s="3"/>
      <c r="G237" s="3"/>
    </row>
    <row r="238" spans="1:7" ht="12.75">
      <c r="A238" s="2"/>
      <c r="B238" s="60"/>
      <c r="C238" s="3"/>
      <c r="D238" s="3"/>
      <c r="E238" s="3"/>
      <c r="F238" s="3"/>
      <c r="G238" s="3"/>
    </row>
    <row r="239" spans="1:7" ht="12.75">
      <c r="A239" s="2"/>
      <c r="B239" s="60"/>
      <c r="C239" s="3"/>
      <c r="D239" s="3"/>
      <c r="E239" s="3"/>
      <c r="F239" s="3"/>
      <c r="G239" s="3"/>
    </row>
    <row r="240" spans="1:7" ht="12.75">
      <c r="A240" s="2"/>
      <c r="B240" s="60"/>
      <c r="C240" s="3"/>
      <c r="D240" s="3"/>
      <c r="E240" s="3"/>
      <c r="F240" s="3"/>
      <c r="G240" s="3"/>
    </row>
    <row r="241" spans="1:7" ht="12.75">
      <c r="A241" s="2"/>
      <c r="B241" s="60"/>
      <c r="C241" s="3"/>
      <c r="D241" s="3"/>
      <c r="E241" s="3"/>
      <c r="F241" s="3"/>
      <c r="G241" s="3"/>
    </row>
    <row r="242" spans="1:7" ht="12.75">
      <c r="A242" s="2"/>
      <c r="B242" s="60"/>
      <c r="C242" s="3"/>
      <c r="D242" s="3"/>
      <c r="E242" s="3"/>
      <c r="F242" s="3"/>
      <c r="G242" s="3"/>
    </row>
    <row r="243" spans="1:7" ht="12.75">
      <c r="A243" s="2"/>
      <c r="B243" s="60"/>
      <c r="C243" s="3"/>
      <c r="D243" s="3"/>
      <c r="E243" s="3"/>
      <c r="F243" s="3"/>
      <c r="G243" s="3"/>
    </row>
    <row r="244" spans="1:7" ht="12.75">
      <c r="A244" s="2"/>
      <c r="B244" s="60"/>
      <c r="C244" s="3"/>
      <c r="D244" s="3"/>
      <c r="E244" s="3"/>
      <c r="F244" s="3"/>
      <c r="G244" s="3"/>
    </row>
    <row r="245" spans="1:7" ht="12.75">
      <c r="A245" s="2"/>
      <c r="B245" s="60"/>
      <c r="C245" s="3"/>
      <c r="D245" s="3"/>
      <c r="E245" s="3"/>
      <c r="F245" s="3"/>
      <c r="G245" s="3"/>
    </row>
    <row r="246" spans="1:7" ht="12.75">
      <c r="A246" s="2"/>
      <c r="B246" s="60"/>
      <c r="C246" s="3"/>
      <c r="D246" s="3"/>
      <c r="E246" s="3"/>
      <c r="F246" s="3"/>
      <c r="G246" s="3"/>
    </row>
    <row r="247" spans="1:7" ht="12.75">
      <c r="A247" s="2"/>
      <c r="B247" s="60"/>
      <c r="C247" s="3"/>
      <c r="D247" s="3"/>
      <c r="E247" s="3"/>
      <c r="F247" s="3"/>
      <c r="G247" s="3"/>
    </row>
    <row r="248" spans="1:7" ht="12.75">
      <c r="A248" s="2"/>
      <c r="B248" s="60"/>
      <c r="C248" s="3"/>
      <c r="D248" s="3"/>
      <c r="E248" s="3"/>
      <c r="F248" s="3"/>
      <c r="G248" s="3"/>
    </row>
    <row r="249" spans="1:7" ht="12.75">
      <c r="A249" s="2"/>
      <c r="B249" s="60"/>
      <c r="C249" s="3"/>
      <c r="D249" s="3"/>
      <c r="E249" s="3"/>
      <c r="F249" s="3"/>
      <c r="G249" s="3"/>
    </row>
    <row r="250" spans="1:7" ht="12.75">
      <c r="A250" s="2"/>
      <c r="B250" s="60"/>
      <c r="C250" s="3"/>
      <c r="D250" s="3"/>
      <c r="E250" s="3"/>
      <c r="F250" s="3"/>
      <c r="G250" s="3"/>
    </row>
    <row r="251" spans="1:7" ht="12.75">
      <c r="A251" s="2"/>
      <c r="B251" s="60"/>
      <c r="C251" s="3"/>
      <c r="D251" s="3"/>
      <c r="E251" s="3"/>
      <c r="F251" s="3"/>
      <c r="G251" s="3"/>
    </row>
    <row r="252" spans="1:7" ht="12.75">
      <c r="A252" s="2"/>
      <c r="B252" s="60"/>
      <c r="C252" s="3"/>
      <c r="D252" s="3"/>
      <c r="E252" s="3"/>
      <c r="F252" s="3"/>
      <c r="G252" s="3"/>
    </row>
    <row r="253" spans="1:7" ht="12.75">
      <c r="A253" s="2"/>
      <c r="B253" s="60"/>
      <c r="C253" s="3"/>
      <c r="D253" s="3"/>
      <c r="E253" s="3"/>
      <c r="F253" s="3"/>
      <c r="G253" s="3"/>
    </row>
    <row r="254" spans="1:7" ht="12.75">
      <c r="A254" s="2"/>
      <c r="B254" s="60"/>
      <c r="C254" s="3"/>
      <c r="D254" s="3"/>
      <c r="E254" s="3"/>
      <c r="F254" s="3"/>
      <c r="G254" s="3"/>
    </row>
    <row r="255" spans="1:7" ht="12.75">
      <c r="A255" s="2"/>
      <c r="B255" s="60"/>
      <c r="C255" s="3"/>
      <c r="D255" s="3"/>
      <c r="E255" s="3"/>
      <c r="F255" s="3"/>
      <c r="G255" s="3"/>
    </row>
    <row r="256" spans="1:7" ht="12.75">
      <c r="A256" s="2"/>
      <c r="B256" s="60"/>
      <c r="C256" s="3"/>
      <c r="D256" s="3"/>
      <c r="E256" s="3"/>
      <c r="F256" s="3"/>
      <c r="G256" s="3"/>
    </row>
    <row r="257" spans="1:7" ht="12.75">
      <c r="A257" s="2"/>
      <c r="B257" s="60"/>
      <c r="C257" s="3"/>
      <c r="D257" s="3"/>
      <c r="E257" s="3"/>
      <c r="F257" s="3"/>
      <c r="G257" s="3"/>
    </row>
    <row r="258" spans="1:7" ht="12.75">
      <c r="A258" s="2"/>
      <c r="B258" s="60"/>
      <c r="C258" s="3"/>
      <c r="D258" s="3"/>
      <c r="E258" s="3"/>
      <c r="F258" s="3"/>
      <c r="G258" s="3"/>
    </row>
    <row r="259" spans="1:7" ht="12.75">
      <c r="A259" s="2"/>
      <c r="B259" s="60"/>
      <c r="C259" s="3"/>
      <c r="D259" s="3"/>
      <c r="E259" s="3"/>
      <c r="F259" s="3"/>
      <c r="G259" s="3"/>
    </row>
    <row r="260" spans="1:7" ht="12.75">
      <c r="A260" s="2"/>
      <c r="B260" s="60"/>
      <c r="C260" s="3"/>
      <c r="D260" s="3"/>
      <c r="E260" s="3"/>
      <c r="F260" s="3"/>
      <c r="G260" s="3"/>
    </row>
    <row r="261" spans="1:7" ht="12.75">
      <c r="A261" s="2"/>
      <c r="B261" s="60"/>
      <c r="C261" s="3"/>
      <c r="D261" s="3"/>
      <c r="E261" s="3"/>
      <c r="F261" s="3"/>
      <c r="G261" s="3"/>
    </row>
    <row r="262" spans="1:7" ht="12.75">
      <c r="A262" s="2"/>
      <c r="B262" s="60"/>
      <c r="C262" s="3"/>
      <c r="D262" s="3"/>
      <c r="E262" s="3"/>
      <c r="F262" s="3"/>
      <c r="G262" s="3"/>
    </row>
    <row r="263" spans="1:7" ht="12.75">
      <c r="A263" s="2"/>
      <c r="B263" s="60"/>
      <c r="C263" s="3"/>
      <c r="D263" s="3"/>
      <c r="E263" s="3"/>
      <c r="F263" s="3"/>
      <c r="G263" s="3"/>
    </row>
    <row r="264" spans="1:7" ht="12.75">
      <c r="A264" s="2"/>
      <c r="B264" s="60"/>
      <c r="C264" s="3"/>
      <c r="D264" s="3"/>
      <c r="E264" s="3"/>
      <c r="F264" s="3"/>
      <c r="G264" s="3"/>
    </row>
    <row r="265" spans="1:7" ht="12.75">
      <c r="A265" s="2"/>
      <c r="B265" s="60"/>
      <c r="C265" s="3"/>
      <c r="D265" s="3"/>
      <c r="E265" s="3"/>
      <c r="F265" s="3"/>
      <c r="G265" s="3"/>
    </row>
    <row r="266" spans="1:7" ht="12.75">
      <c r="A266" s="2"/>
      <c r="B266" s="60"/>
      <c r="C266" s="3"/>
      <c r="D266" s="3"/>
      <c r="E266" s="3"/>
      <c r="F266" s="3"/>
      <c r="G266" s="3"/>
    </row>
    <row r="267" spans="1:7" ht="12.75">
      <c r="A267" s="2"/>
      <c r="B267" s="60"/>
      <c r="C267" s="3"/>
      <c r="D267" s="3"/>
      <c r="E267" s="3"/>
      <c r="F267" s="3"/>
      <c r="G267" s="3"/>
    </row>
    <row r="268" spans="1:7" ht="12.75">
      <c r="A268" s="2"/>
      <c r="B268" s="60"/>
      <c r="C268" s="3"/>
      <c r="D268" s="3"/>
      <c r="E268" s="3"/>
      <c r="F268" s="3"/>
      <c r="G268" s="3"/>
    </row>
    <row r="269" spans="1:7" ht="12.75">
      <c r="A269" s="2"/>
      <c r="B269" s="60"/>
      <c r="C269" s="3"/>
      <c r="D269" s="3"/>
      <c r="E269" s="3"/>
      <c r="F269" s="3"/>
      <c r="G269" s="3"/>
    </row>
    <row r="270" spans="1:7" ht="12.75">
      <c r="A270" s="2"/>
      <c r="B270" s="60"/>
      <c r="C270" s="3"/>
      <c r="D270" s="3"/>
      <c r="E270" s="3"/>
      <c r="F270" s="3"/>
      <c r="G270" s="3"/>
    </row>
    <row r="271" spans="1:7" ht="12.75">
      <c r="A271" s="2"/>
      <c r="B271" s="60"/>
      <c r="C271" s="3"/>
      <c r="D271" s="3"/>
      <c r="E271" s="3"/>
      <c r="F271" s="3"/>
      <c r="G271" s="3"/>
    </row>
    <row r="272" spans="1:7" ht="12.75">
      <c r="A272" s="2"/>
      <c r="B272" s="60"/>
      <c r="C272" s="3"/>
      <c r="D272" s="3"/>
      <c r="E272" s="3"/>
      <c r="F272" s="3"/>
      <c r="G272" s="3"/>
    </row>
    <row r="273" spans="1:7" ht="12.75">
      <c r="A273" s="2"/>
      <c r="B273" s="60"/>
      <c r="C273" s="3"/>
      <c r="D273" s="3"/>
      <c r="E273" s="3"/>
      <c r="F273" s="3"/>
      <c r="G273" s="3"/>
    </row>
    <row r="274" spans="1:7" ht="12.75">
      <c r="A274" s="2"/>
      <c r="B274" s="60"/>
      <c r="C274" s="3"/>
      <c r="D274" s="3"/>
      <c r="E274" s="3"/>
      <c r="F274" s="3"/>
      <c r="G274" s="3"/>
    </row>
    <row r="275" spans="1:7" ht="12.75">
      <c r="A275" s="2"/>
      <c r="B275" s="60"/>
      <c r="C275" s="3"/>
      <c r="D275" s="3"/>
      <c r="E275" s="3"/>
      <c r="F275" s="3"/>
      <c r="G275" s="3"/>
    </row>
    <row r="276" spans="1:7" ht="12.75">
      <c r="A276" s="2"/>
      <c r="B276" s="60"/>
      <c r="C276" s="3"/>
      <c r="D276" s="3"/>
      <c r="E276" s="3"/>
      <c r="F276" s="3"/>
      <c r="G276" s="3"/>
    </row>
    <row r="277" spans="1:7" ht="12.75">
      <c r="A277" s="2"/>
      <c r="B277" s="60"/>
      <c r="C277" s="3"/>
      <c r="D277" s="3"/>
      <c r="E277" s="3"/>
      <c r="F277" s="3"/>
      <c r="G277" s="3"/>
    </row>
    <row r="278" spans="1:7" ht="12.75">
      <c r="A278" s="2"/>
      <c r="B278" s="60"/>
      <c r="C278" s="3"/>
      <c r="D278" s="3"/>
      <c r="E278" s="3"/>
      <c r="F278" s="3"/>
      <c r="G278" s="3"/>
    </row>
    <row r="279" spans="1:7" ht="12.75">
      <c r="A279" s="2"/>
      <c r="B279" s="60"/>
      <c r="C279" s="3"/>
      <c r="D279" s="3"/>
      <c r="E279" s="3"/>
      <c r="F279" s="3"/>
      <c r="G279" s="3"/>
    </row>
    <row r="280" ht="12.75">
      <c r="B280" s="61"/>
    </row>
    <row r="281" ht="12.75">
      <c r="B281" s="61"/>
    </row>
    <row r="282" ht="12.75">
      <c r="B282" s="61"/>
    </row>
    <row r="283" ht="12.75">
      <c r="B283" s="61"/>
    </row>
    <row r="284" ht="12.75">
      <c r="B284" s="61"/>
    </row>
    <row r="285" ht="12.75">
      <c r="B285" s="61"/>
    </row>
    <row r="286" spans="1:19" s="1" customFormat="1" ht="12.75">
      <c r="A286"/>
      <c r="B286" s="61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61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61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61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61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6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61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61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61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61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61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61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61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61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61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6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61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61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61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61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61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61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61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61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61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6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61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61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61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61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61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61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61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61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61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6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61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61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61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61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61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61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61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61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61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6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61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61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61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61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61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61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61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61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61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6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61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61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61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61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61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61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61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61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61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6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61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61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61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61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61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61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61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61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61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61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61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61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61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61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61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61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61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61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6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61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61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61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61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61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61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61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61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61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6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61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61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61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61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61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61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61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61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61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6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61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61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61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61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61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61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61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61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61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6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61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61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61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61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61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61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61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61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61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6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61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61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61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61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61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61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61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61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61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6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61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61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61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61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61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61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61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61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61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6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61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61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61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61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61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61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61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61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61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6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61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61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61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61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61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61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61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61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61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6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61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61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61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61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61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61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61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61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61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61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61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61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61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61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61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61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61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61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6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61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61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61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61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61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61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61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61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61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6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61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61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61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61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61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61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61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61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61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6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61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61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61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61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61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61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61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61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61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6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61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61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61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61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61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61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61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61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61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6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61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61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61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61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61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61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61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61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61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6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61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61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61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61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61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61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61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61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61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6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61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61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61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61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61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61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61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61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61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6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61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61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61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61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61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61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61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61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61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6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61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61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61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61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61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61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61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61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61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61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61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61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61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61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61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61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61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61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6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61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61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61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61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61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61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61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61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61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6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61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61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61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61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61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61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61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61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61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6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61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61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61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61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61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61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61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61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61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6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61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61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61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61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61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61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61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61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61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6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61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61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61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61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61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61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61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61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61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6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61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61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61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61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61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61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61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61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61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6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61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61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61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61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61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61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61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61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61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6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61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61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61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61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61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61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61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61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61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6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61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61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61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61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61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61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61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61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61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61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61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61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61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61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61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61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61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61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6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61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61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61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61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61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61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61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61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61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6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61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61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61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61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61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61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61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61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61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6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61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61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61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61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61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61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61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61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61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6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61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61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61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61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61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61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61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61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61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6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61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61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61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61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61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61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61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61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61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6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61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61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61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61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61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61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61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61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61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6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61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61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61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61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61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61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61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61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61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6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61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61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61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61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61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61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61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61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61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6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61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61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61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61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61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61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61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61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61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61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61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61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61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61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61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61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61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61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6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61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61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61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61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61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61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61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61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61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6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61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61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61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61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61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61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61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61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61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6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61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61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61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61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61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61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61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61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61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6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61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61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61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61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61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61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61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61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61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6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61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61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61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61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61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61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61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61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61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6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61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61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61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61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61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61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61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61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61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6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61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61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61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61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61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61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61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61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61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6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61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61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61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61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61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61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61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61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61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6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61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61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61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61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61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61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61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61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61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61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61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61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61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61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61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61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61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61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6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61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61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61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61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61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61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61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61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61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6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61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61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61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61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61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61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61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61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61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6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61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61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61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61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61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61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61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61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61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6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61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61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61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61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61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61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61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61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61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6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61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61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61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61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61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61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61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61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61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6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61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61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61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61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61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61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61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61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61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6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61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61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61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61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61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61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61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61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61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6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61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61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61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61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61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61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61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61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61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6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61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61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61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61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61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61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61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61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61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61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61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61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61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61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61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61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61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61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6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61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61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61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61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61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61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61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61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61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6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61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61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61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61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61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61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61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61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61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6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61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61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61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61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61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61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61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61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61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6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61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61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61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61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61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61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61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61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61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6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61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61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61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61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61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61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61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61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61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6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61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61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E10:F11"/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  <mergeCell ref="C10:D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cp:lastPrinted>2012-05-25T06:07:23Z</cp:lastPrinted>
  <dcterms:created xsi:type="dcterms:W3CDTF">2012-05-25T02:58:44Z</dcterms:created>
  <dcterms:modified xsi:type="dcterms:W3CDTF">2012-05-25T06:09:37Z</dcterms:modified>
  <cp:category/>
  <cp:version/>
  <cp:contentType/>
  <cp:contentStatus/>
</cp:coreProperties>
</file>