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G:\БОУЛИНГ\Турниры Федерации\Attachments_nord-city@mail.ru_2020-01-20_16-22-42\"/>
    </mc:Choice>
  </mc:AlternateContent>
  <bookViews>
    <workbookView xWindow="3345" yWindow="-210" windowWidth="19440" windowHeight="12180" tabRatio="677" activeTab="17"/>
  </bookViews>
  <sheets>
    <sheet name="КомТур. Янв" sheetId="40" r:id="rId1"/>
    <sheet name="Янв" sheetId="16" r:id="rId2"/>
    <sheet name="Фев" sheetId="32" r:id="rId3"/>
    <sheet name="Мар" sheetId="31" r:id="rId4"/>
    <sheet name="Апр" sheetId="30" r:id="rId5"/>
    <sheet name="Май" sheetId="29" r:id="rId6"/>
    <sheet name="Июн" sheetId="28" r:id="rId7"/>
    <sheet name="Июл" sheetId="27" r:id="rId8"/>
    <sheet name="Авг" sheetId="22" r:id="rId9"/>
    <sheet name="Сен" sheetId="34" r:id="rId10"/>
    <sheet name="Окт" sheetId="35" r:id="rId11"/>
    <sheet name="Нояб" sheetId="48" r:id="rId12"/>
    <sheet name="Рейтинг" sheetId="21" r:id="rId13"/>
    <sheet name="Рейтинг -1" sheetId="50" state="hidden" r:id="rId14"/>
    <sheet name="Абсол.Чемп" sheetId="54" r:id="rId15"/>
    <sheet name="свод за год" sheetId="47" r:id="rId16"/>
    <sheet name="дев" sheetId="51" r:id="rId17"/>
    <sheet name="мал" sheetId="52" r:id="rId18"/>
  </sheets>
  <definedNames>
    <definedName name="_xlnm.Print_Area" localSheetId="7">Июл!$A$1:$M$23</definedName>
    <definedName name="_xlnm.Print_Area" localSheetId="11">Нояб!$A$1:$M$22</definedName>
    <definedName name="_xlnm.Print_Area" localSheetId="10">Окт!$A$1:$M$25</definedName>
    <definedName name="_xlnm.Print_Area" localSheetId="12">Рейтинг!$A$1:$P$54</definedName>
    <definedName name="_xlnm.Print_Area" localSheetId="13">'Рейтинг -1'!$A$1:$P$56</definedName>
    <definedName name="_xlnm.Print_Area" localSheetId="2">Фев!$A$1:$M$32</definedName>
  </definedNames>
  <calcPr calcId="152511" calcOnSave="0"/>
</workbook>
</file>

<file path=xl/calcChain.xml><?xml version="1.0" encoding="utf-8"?>
<calcChain xmlns="http://schemas.openxmlformats.org/spreadsheetml/2006/main">
  <c r="C3" i="54" l="1"/>
  <c r="E3" i="54"/>
  <c r="G3" i="54"/>
  <c r="I3" i="54"/>
  <c r="O3" i="54"/>
  <c r="P3" i="54"/>
  <c r="W3" i="54"/>
  <c r="Q3" i="54"/>
  <c r="X3" i="54"/>
  <c r="R3" i="54"/>
  <c r="S3" i="54"/>
  <c r="T3" i="54"/>
  <c r="U3" i="54"/>
  <c r="V3" i="54"/>
  <c r="C4" i="54"/>
  <c r="E4" i="54"/>
  <c r="G4" i="54"/>
  <c r="I4" i="54"/>
  <c r="O4" i="54"/>
  <c r="X4" i="54"/>
  <c r="P4" i="54"/>
  <c r="Q4" i="54"/>
  <c r="R4" i="54"/>
  <c r="S4" i="54"/>
  <c r="T4" i="54"/>
  <c r="U4" i="54"/>
  <c r="V4" i="54"/>
  <c r="W4" i="54"/>
  <c r="O5" i="54"/>
  <c r="P5" i="54"/>
  <c r="W5" i="54"/>
  <c r="Q5" i="54"/>
  <c r="X5" i="54"/>
  <c r="R5" i="54"/>
  <c r="S5" i="54"/>
  <c r="T5" i="54"/>
  <c r="U5" i="54"/>
  <c r="V5" i="54"/>
  <c r="C6" i="54"/>
  <c r="E6" i="54"/>
  <c r="G6" i="54"/>
  <c r="I6" i="54"/>
  <c r="O6" i="54"/>
  <c r="X6" i="54"/>
  <c r="P6" i="54"/>
  <c r="Q6" i="54"/>
  <c r="R6" i="54"/>
  <c r="S6" i="54"/>
  <c r="T6" i="54"/>
  <c r="U6" i="54"/>
  <c r="V6" i="54"/>
  <c r="W6" i="54"/>
  <c r="C7" i="54"/>
  <c r="E7" i="54"/>
  <c r="G7" i="54"/>
  <c r="I7" i="54"/>
  <c r="O7" i="54"/>
  <c r="P7" i="54"/>
  <c r="W7" i="54"/>
  <c r="Q7" i="54"/>
  <c r="X7" i="54"/>
  <c r="R7" i="54"/>
  <c r="S7" i="54"/>
  <c r="T7" i="54"/>
  <c r="U7" i="54"/>
  <c r="V7" i="54"/>
  <c r="O8" i="54"/>
  <c r="X8" i="54"/>
  <c r="P8" i="54"/>
  <c r="Q8" i="54"/>
  <c r="R8" i="54"/>
  <c r="S8" i="54"/>
  <c r="T8" i="54"/>
  <c r="U8" i="54"/>
  <c r="V8" i="54"/>
  <c r="W8" i="54"/>
  <c r="C9" i="54"/>
  <c r="E9" i="54"/>
  <c r="G9" i="54"/>
  <c r="I9" i="54"/>
  <c r="O9" i="54"/>
  <c r="P9" i="54"/>
  <c r="W9" i="54"/>
  <c r="Q9" i="54"/>
  <c r="X9" i="54"/>
  <c r="R9" i="54"/>
  <c r="S9" i="54"/>
  <c r="T9" i="54"/>
  <c r="U9" i="54"/>
  <c r="V9" i="54"/>
  <c r="C10" i="54"/>
  <c r="E10" i="54"/>
  <c r="G10" i="54"/>
  <c r="I10" i="54"/>
  <c r="O10" i="54"/>
  <c r="X10" i="54"/>
  <c r="P10" i="54"/>
  <c r="Q10" i="54"/>
  <c r="R10" i="54"/>
  <c r="S10" i="54"/>
  <c r="T10" i="54"/>
  <c r="U10" i="54"/>
  <c r="V10" i="54"/>
  <c r="W10" i="54"/>
  <c r="C12" i="54"/>
  <c r="E12" i="54"/>
  <c r="G12" i="54"/>
  <c r="I12" i="54"/>
  <c r="C13" i="54"/>
  <c r="E13" i="54"/>
  <c r="G13" i="54"/>
  <c r="I13" i="54"/>
  <c r="C15" i="54"/>
  <c r="E15" i="54"/>
  <c r="G15" i="54"/>
  <c r="I15" i="54"/>
  <c r="C16" i="54"/>
  <c r="E16" i="54"/>
  <c r="G16" i="54"/>
  <c r="I16" i="54"/>
  <c r="C18" i="54"/>
  <c r="E18" i="54"/>
  <c r="G18" i="54"/>
  <c r="I18" i="54"/>
  <c r="C19" i="54"/>
  <c r="E19" i="54"/>
  <c r="G19" i="54"/>
  <c r="I19" i="54"/>
  <c r="C21" i="54"/>
  <c r="E21" i="54"/>
  <c r="G21" i="54"/>
  <c r="I21" i="54"/>
  <c r="C22" i="54"/>
  <c r="E22" i="54"/>
  <c r="G22" i="54"/>
  <c r="I22" i="54"/>
  <c r="C24" i="54"/>
  <c r="E24" i="54"/>
  <c r="G24" i="54"/>
  <c r="I24" i="54"/>
  <c r="C25" i="54"/>
  <c r="E25" i="54"/>
  <c r="G25" i="54"/>
  <c r="I25" i="54"/>
  <c r="C2" i="52"/>
  <c r="D2" i="52"/>
  <c r="E2" i="52"/>
  <c r="F2" i="52"/>
  <c r="G2" i="52"/>
  <c r="J2" i="52"/>
  <c r="H2" i="52"/>
  <c r="I2" i="52"/>
  <c r="K2" i="52"/>
  <c r="K2" i="51"/>
  <c r="J2" i="51"/>
  <c r="I2" i="51"/>
  <c r="H2" i="51"/>
  <c r="G2" i="51"/>
  <c r="F2" i="51"/>
  <c r="E2" i="51"/>
  <c r="D2" i="51"/>
  <c r="C2" i="51"/>
  <c r="B25" i="47"/>
  <c r="B26" i="47"/>
  <c r="B27" i="47"/>
  <c r="B28" i="47"/>
  <c r="B29" i="47"/>
  <c r="B30" i="47"/>
  <c r="B31" i="47"/>
  <c r="B32" i="47"/>
  <c r="B24" i="47"/>
  <c r="B4" i="47"/>
  <c r="B5" i="47"/>
  <c r="B6" i="47"/>
  <c r="B7" i="47"/>
  <c r="B8" i="47"/>
  <c r="B9" i="47"/>
  <c r="B10" i="47"/>
  <c r="B11" i="47"/>
  <c r="B12" i="47"/>
  <c r="B13" i="47"/>
  <c r="B14" i="47"/>
  <c r="B15" i="47"/>
  <c r="B16" i="47"/>
  <c r="B17" i="47"/>
  <c r="B18" i="47"/>
  <c r="B19" i="47"/>
  <c r="B20" i="47"/>
  <c r="B21" i="47"/>
  <c r="B22" i="47"/>
  <c r="B3" i="47"/>
  <c r="C15" i="50"/>
  <c r="C38" i="50"/>
  <c r="C37" i="50"/>
  <c r="C36" i="50"/>
  <c r="C35" i="50"/>
  <c r="C34" i="50"/>
  <c r="C33" i="50"/>
  <c r="C32" i="50"/>
  <c r="C31" i="50"/>
  <c r="C30" i="50"/>
  <c r="C29" i="50"/>
  <c r="C28" i="50"/>
  <c r="C27" i="50"/>
  <c r="C26" i="50"/>
  <c r="C25" i="50"/>
  <c r="C24" i="50"/>
  <c r="C23" i="50"/>
  <c r="C22" i="50"/>
  <c r="C21" i="50"/>
  <c r="C20" i="50"/>
  <c r="C19" i="50"/>
  <c r="C18" i="50"/>
  <c r="C17" i="50"/>
  <c r="C41" i="50"/>
  <c r="C16" i="50"/>
  <c r="C40" i="50"/>
  <c r="C14" i="50"/>
  <c r="C13" i="50"/>
  <c r="C44" i="50"/>
  <c r="C12" i="50"/>
  <c r="C11" i="50"/>
  <c r="C10" i="50"/>
  <c r="C9" i="50"/>
  <c r="C8" i="50"/>
  <c r="C7" i="50"/>
  <c r="C43" i="50"/>
  <c r="C6" i="50"/>
  <c r="C42" i="50"/>
  <c r="C6" i="21"/>
  <c r="C7" i="21"/>
  <c r="C15" i="21"/>
  <c r="C14" i="21"/>
  <c r="C20" i="48"/>
  <c r="B20" i="48"/>
  <c r="B22" i="48"/>
  <c r="J13" i="48"/>
  <c r="K13" i="48"/>
  <c r="L13" i="48"/>
  <c r="K6" i="48"/>
  <c r="J6" i="48"/>
  <c r="L6" i="48"/>
  <c r="C22" i="48"/>
  <c r="K9" i="48"/>
  <c r="J9" i="48"/>
  <c r="L9" i="48"/>
  <c r="K14" i="48"/>
  <c r="J14" i="48"/>
  <c r="L14" i="48"/>
  <c r="K8" i="48"/>
  <c r="J8" i="48"/>
  <c r="L8" i="48"/>
  <c r="K16" i="48"/>
  <c r="J16" i="48"/>
  <c r="L16" i="48"/>
  <c r="K11" i="48"/>
  <c r="J11" i="48"/>
  <c r="L11" i="48"/>
  <c r="K7" i="48"/>
  <c r="J7" i="48"/>
  <c r="L7" i="48"/>
  <c r="K15" i="48"/>
  <c r="J15" i="48"/>
  <c r="L15" i="48"/>
  <c r="K12" i="48"/>
  <c r="J12" i="48"/>
  <c r="L12" i="48"/>
  <c r="K10" i="48"/>
  <c r="J10" i="48"/>
  <c r="L10" i="48"/>
  <c r="L6" i="35"/>
  <c r="C24" i="35"/>
  <c r="C20" i="21"/>
  <c r="C12" i="21"/>
  <c r="C21" i="21"/>
  <c r="C36" i="21"/>
  <c r="C38" i="21"/>
  <c r="B24" i="35"/>
  <c r="B22" i="35"/>
  <c r="J18" i="35"/>
  <c r="L18" i="35"/>
  <c r="K18" i="35"/>
  <c r="J10" i="35"/>
  <c r="L10" i="35"/>
  <c r="K10" i="35"/>
  <c r="J9" i="35"/>
  <c r="L9" i="35"/>
  <c r="K9" i="35"/>
  <c r="J6" i="35"/>
  <c r="K6" i="35"/>
  <c r="J15" i="35"/>
  <c r="L15" i="35"/>
  <c r="K11" i="35"/>
  <c r="K7" i="35"/>
  <c r="J14" i="35"/>
  <c r="L14" i="35"/>
  <c r="K14" i="35"/>
  <c r="J17" i="35"/>
  <c r="L17" i="35"/>
  <c r="K17" i="35"/>
  <c r="J7" i="35"/>
  <c r="L7" i="35"/>
  <c r="J13" i="35"/>
  <c r="L13" i="35"/>
  <c r="K13" i="35"/>
  <c r="J16" i="35"/>
  <c r="L16" i="35"/>
  <c r="K16" i="35"/>
  <c r="J8" i="35"/>
  <c r="L8" i="35"/>
  <c r="K8" i="35"/>
  <c r="C22" i="35"/>
  <c r="J12" i="35"/>
  <c r="L12" i="35"/>
  <c r="K12" i="35"/>
  <c r="J11" i="35"/>
  <c r="L11" i="35"/>
  <c r="K15" i="35"/>
  <c r="C19" i="34"/>
  <c r="B19" i="34"/>
  <c r="K6" i="34"/>
  <c r="J11" i="34"/>
  <c r="L11" i="34"/>
  <c r="J8" i="34"/>
  <c r="L8" i="34"/>
  <c r="K8" i="34"/>
  <c r="K7" i="34"/>
  <c r="J6" i="34"/>
  <c r="L6" i="34"/>
  <c r="C21" i="34"/>
  <c r="B21" i="34"/>
  <c r="J14" i="34"/>
  <c r="L14" i="34"/>
  <c r="K14" i="34"/>
  <c r="J9" i="34"/>
  <c r="K9" i="34"/>
  <c r="L9" i="34"/>
  <c r="J12" i="34"/>
  <c r="L12" i="34"/>
  <c r="K12" i="34"/>
  <c r="K11" i="34"/>
  <c r="J10" i="34"/>
  <c r="L10" i="34"/>
  <c r="K10" i="34"/>
  <c r="J7" i="34"/>
  <c r="L7" i="34"/>
  <c r="J13" i="34"/>
  <c r="L13" i="34"/>
  <c r="K13" i="34"/>
  <c r="B18" i="22"/>
  <c r="B16" i="22"/>
  <c r="K11" i="22"/>
  <c r="J11" i="22"/>
  <c r="L11" i="22"/>
  <c r="K9" i="22"/>
  <c r="J9" i="22"/>
  <c r="L9" i="22"/>
  <c r="K10" i="22"/>
  <c r="J10" i="22"/>
  <c r="L10" i="22"/>
  <c r="K8" i="22"/>
  <c r="J8" i="22"/>
  <c r="L8" i="22"/>
  <c r="K7" i="22"/>
  <c r="J7" i="22"/>
  <c r="L7" i="22"/>
  <c r="A7" i="22"/>
  <c r="K6" i="22"/>
  <c r="C16" i="22"/>
  <c r="J6" i="22"/>
  <c r="L6" i="22"/>
  <c r="C18" i="22"/>
  <c r="C37" i="21"/>
  <c r="C9" i="21"/>
  <c r="C34" i="21"/>
  <c r="C40" i="21"/>
  <c r="A7" i="27"/>
  <c r="A8" i="27"/>
  <c r="A9" i="27"/>
  <c r="A10" i="27"/>
  <c r="A11" i="27"/>
  <c r="A12" i="27"/>
  <c r="A13" i="27"/>
  <c r="A14" i="27"/>
  <c r="A15" i="27"/>
  <c r="J6" i="27"/>
  <c r="L6" i="27"/>
  <c r="C22" i="27"/>
  <c r="B22" i="27"/>
  <c r="K6" i="27"/>
  <c r="C20" i="27"/>
  <c r="B20" i="27"/>
  <c r="J13" i="27"/>
  <c r="L13" i="27"/>
  <c r="K13" i="27"/>
  <c r="J12" i="27"/>
  <c r="L12" i="27"/>
  <c r="K12" i="27"/>
  <c r="J15" i="27"/>
  <c r="L15" i="27"/>
  <c r="K15" i="27"/>
  <c r="J14" i="27"/>
  <c r="L14" i="27"/>
  <c r="K14" i="27"/>
  <c r="J10" i="27"/>
  <c r="L10" i="27"/>
  <c r="K10" i="27"/>
  <c r="J8" i="27"/>
  <c r="L8" i="27"/>
  <c r="K8" i="27"/>
  <c r="J11" i="27"/>
  <c r="L11" i="27"/>
  <c r="K11" i="27"/>
  <c r="J9" i="27"/>
  <c r="L9" i="27"/>
  <c r="K9" i="27"/>
  <c r="J7" i="27"/>
  <c r="L7" i="27"/>
  <c r="K7" i="27"/>
  <c r="B24" i="28"/>
  <c r="B22" i="28"/>
  <c r="A8" i="28"/>
  <c r="A9" i="28"/>
  <c r="A10" i="28"/>
  <c r="A11" i="28"/>
  <c r="A12" i="28"/>
  <c r="A13" i="28"/>
  <c r="A14" i="28"/>
  <c r="A15" i="28"/>
  <c r="A16" i="28"/>
  <c r="A17" i="28"/>
  <c r="A18" i="28"/>
  <c r="J18" i="28"/>
  <c r="L18" i="28"/>
  <c r="K18" i="28"/>
  <c r="J17" i="28"/>
  <c r="L17" i="28"/>
  <c r="K17" i="28"/>
  <c r="J16" i="28"/>
  <c r="L16" i="28"/>
  <c r="K16" i="28"/>
  <c r="J15" i="28"/>
  <c r="L15" i="28"/>
  <c r="K15" i="28"/>
  <c r="J7" i="28"/>
  <c r="L7" i="28"/>
  <c r="J6" i="28"/>
  <c r="L6" i="28"/>
  <c r="D24" i="28"/>
  <c r="K8" i="28"/>
  <c r="J13" i="28"/>
  <c r="L13" i="28"/>
  <c r="K13" i="28"/>
  <c r="J12" i="28"/>
  <c r="L12" i="28"/>
  <c r="K12" i="28"/>
  <c r="J14" i="28"/>
  <c r="L14" i="28"/>
  <c r="K14" i="28"/>
  <c r="J11" i="28"/>
  <c r="L11" i="28"/>
  <c r="K11" i="28"/>
  <c r="J10" i="28"/>
  <c r="L10" i="28"/>
  <c r="K10" i="28"/>
  <c r="J9" i="28"/>
  <c r="L9" i="28"/>
  <c r="K9" i="28"/>
  <c r="J8" i="28"/>
  <c r="L8" i="28"/>
  <c r="K6" i="28"/>
  <c r="D22" i="28"/>
  <c r="K7" i="28"/>
  <c r="A7" i="29"/>
  <c r="A8" i="29"/>
  <c r="A9" i="29"/>
  <c r="A10" i="29"/>
  <c r="A11" i="29"/>
  <c r="A12" i="29"/>
  <c r="A13" i="29"/>
  <c r="A14" i="29"/>
  <c r="A15" i="29"/>
  <c r="A16" i="29"/>
  <c r="A17" i="29"/>
  <c r="J9" i="29"/>
  <c r="L9" i="29"/>
  <c r="K9" i="29"/>
  <c r="J7" i="29"/>
  <c r="L7" i="29"/>
  <c r="J12" i="29"/>
  <c r="L12" i="29"/>
  <c r="J6" i="29"/>
  <c r="L6" i="29"/>
  <c r="D23" i="29"/>
  <c r="B23" i="29"/>
  <c r="K12" i="29"/>
  <c r="K15" i="29"/>
  <c r="K8" i="29"/>
  <c r="D21" i="29"/>
  <c r="B21" i="29"/>
  <c r="J17" i="29"/>
  <c r="L17" i="29"/>
  <c r="K17" i="29"/>
  <c r="J15" i="29"/>
  <c r="L15" i="29"/>
  <c r="J14" i="29"/>
  <c r="L14" i="29"/>
  <c r="K14" i="29"/>
  <c r="J13" i="29"/>
  <c r="L13" i="29"/>
  <c r="K13" i="29"/>
  <c r="J10" i="29"/>
  <c r="L10" i="29"/>
  <c r="K10" i="29"/>
  <c r="J16" i="29"/>
  <c r="L16" i="29"/>
  <c r="K16" i="29"/>
  <c r="J11" i="29"/>
  <c r="L11" i="29"/>
  <c r="K11" i="29"/>
  <c r="K6" i="29"/>
  <c r="J8" i="29"/>
  <c r="L8" i="29"/>
  <c r="K7" i="29"/>
  <c r="C41" i="21"/>
  <c r="C42" i="21"/>
  <c r="C43" i="21"/>
  <c r="B25" i="30"/>
  <c r="B23" i="30"/>
  <c r="J7" i="30"/>
  <c r="L7" i="30"/>
  <c r="K7" i="30"/>
  <c r="A7" i="30"/>
  <c r="A8" i="30"/>
  <c r="A9" i="30"/>
  <c r="A10" i="30"/>
  <c r="A11" i="30"/>
  <c r="A12" i="30"/>
  <c r="A13" i="30"/>
  <c r="A14" i="30"/>
  <c r="A15" i="30"/>
  <c r="A16" i="30"/>
  <c r="A17" i="30"/>
  <c r="A18" i="30"/>
  <c r="A19" i="30"/>
  <c r="J13" i="30"/>
  <c r="L13" i="30"/>
  <c r="K13" i="30"/>
  <c r="J9" i="30"/>
  <c r="K9" i="30"/>
  <c r="L9" i="30"/>
  <c r="J11" i="30"/>
  <c r="L11" i="30"/>
  <c r="K11" i="30"/>
  <c r="J14" i="30"/>
  <c r="L14" i="30"/>
  <c r="K14" i="30"/>
  <c r="J10" i="30"/>
  <c r="L10" i="30"/>
  <c r="K10" i="30"/>
  <c r="J12" i="30"/>
  <c r="K12" i="30"/>
  <c r="L12" i="30"/>
  <c r="J15" i="30"/>
  <c r="L15" i="30"/>
  <c r="K15" i="30"/>
  <c r="J17" i="30"/>
  <c r="L17" i="30"/>
  <c r="K17" i="30"/>
  <c r="J16" i="30"/>
  <c r="L16" i="30"/>
  <c r="K16" i="30"/>
  <c r="J8" i="30"/>
  <c r="K8" i="30"/>
  <c r="D23" i="30"/>
  <c r="L8" i="30"/>
  <c r="J18" i="30"/>
  <c r="L18" i="30"/>
  <c r="K18" i="30"/>
  <c r="J6" i="30"/>
  <c r="L6" i="30"/>
  <c r="D25" i="30"/>
  <c r="K6" i="30"/>
  <c r="J19" i="30"/>
  <c r="L19" i="30"/>
  <c r="K19" i="30"/>
  <c r="A7" i="31"/>
  <c r="A8" i="31"/>
  <c r="A9" i="31"/>
  <c r="A10" i="31"/>
  <c r="A11" i="31"/>
  <c r="A12" i="31"/>
  <c r="A13" i="31"/>
  <c r="A14" i="31"/>
  <c r="A15" i="31"/>
  <c r="A16" i="31"/>
  <c r="A17" i="31"/>
  <c r="A18" i="31"/>
  <c r="B24" i="31"/>
  <c r="D24" i="31"/>
  <c r="B23" i="31"/>
  <c r="B21" i="31"/>
  <c r="C10" i="21"/>
  <c r="C8" i="21"/>
  <c r="C16" i="21"/>
  <c r="C11" i="21"/>
  <c r="C18" i="21"/>
  <c r="C22" i="21"/>
  <c r="C17" i="21"/>
  <c r="C13" i="21"/>
  <c r="C24" i="21"/>
  <c r="C25" i="21"/>
  <c r="C19" i="21"/>
  <c r="C27" i="21"/>
  <c r="C28" i="21"/>
  <c r="C26" i="21"/>
  <c r="C30" i="21"/>
  <c r="C31" i="21"/>
  <c r="C32" i="21"/>
  <c r="C29" i="21"/>
  <c r="C33" i="21"/>
  <c r="C39" i="21"/>
  <c r="C23" i="21"/>
  <c r="C35" i="21"/>
  <c r="J18" i="31"/>
  <c r="L18" i="31"/>
  <c r="K18" i="31"/>
  <c r="J17" i="31"/>
  <c r="L17" i="31"/>
  <c r="K17" i="31"/>
  <c r="J10" i="31"/>
  <c r="L10" i="31"/>
  <c r="K10" i="31"/>
  <c r="J13" i="31"/>
  <c r="L13" i="31"/>
  <c r="K13" i="31"/>
  <c r="J16" i="31"/>
  <c r="L16" i="31"/>
  <c r="K16" i="31"/>
  <c r="J8" i="31"/>
  <c r="L8" i="31"/>
  <c r="K8" i="31"/>
  <c r="J11" i="31"/>
  <c r="L11" i="31"/>
  <c r="K11" i="31"/>
  <c r="J12" i="31"/>
  <c r="L12" i="31"/>
  <c r="K12" i="31"/>
  <c r="J6" i="31"/>
  <c r="L6" i="31"/>
  <c r="D23" i="31"/>
  <c r="K6" i="31"/>
  <c r="J14" i="31"/>
  <c r="L14" i="31"/>
  <c r="K14" i="31"/>
  <c r="J7" i="31"/>
  <c r="L7" i="31"/>
  <c r="K7" i="31"/>
  <c r="D21" i="31"/>
  <c r="J15" i="31"/>
  <c r="L15" i="31"/>
  <c r="K15" i="31"/>
  <c r="J9" i="31"/>
  <c r="L9" i="31"/>
  <c r="K9" i="31"/>
  <c r="J6" i="32"/>
  <c r="K6" i="32"/>
  <c r="L6" i="32"/>
  <c r="D32" i="32"/>
  <c r="A7" i="32"/>
  <c r="J7" i="32"/>
  <c r="K7" i="32"/>
  <c r="L7" i="32"/>
  <c r="A8" i="32"/>
  <c r="J8" i="32"/>
  <c r="K8" i="32"/>
  <c r="L8" i="32"/>
  <c r="A9" i="32"/>
  <c r="J9" i="32"/>
  <c r="K9" i="32"/>
  <c r="L9" i="32"/>
  <c r="A10" i="32"/>
  <c r="J10" i="32"/>
  <c r="K10" i="32"/>
  <c r="L10" i="32"/>
  <c r="A11" i="32"/>
  <c r="J11" i="32"/>
  <c r="K11" i="32"/>
  <c r="L11" i="32"/>
  <c r="A12" i="32"/>
  <c r="J12" i="32"/>
  <c r="K12" i="32"/>
  <c r="L12" i="32"/>
  <c r="A13" i="32"/>
  <c r="A14" i="32"/>
  <c r="J13" i="32"/>
  <c r="K13" i="32"/>
  <c r="L13" i="32"/>
  <c r="J14" i="32"/>
  <c r="K14" i="32"/>
  <c r="L14" i="32"/>
  <c r="J15" i="32"/>
  <c r="L15" i="32"/>
  <c r="K15" i="32"/>
  <c r="A16" i="32"/>
  <c r="J16" i="32"/>
  <c r="L16" i="32"/>
  <c r="K16" i="32"/>
  <c r="A17" i="32"/>
  <c r="A18" i="32"/>
  <c r="A19" i="32"/>
  <c r="A20" i="32"/>
  <c r="A21" i="32"/>
  <c r="A22" i="32"/>
  <c r="A23" i="32"/>
  <c r="A24" i="32"/>
  <c r="A25" i="32"/>
  <c r="A26" i="32"/>
  <c r="A27" i="32"/>
  <c r="J17" i="32"/>
  <c r="K17" i="32"/>
  <c r="L17" i="32"/>
  <c r="J18" i="32"/>
  <c r="L18" i="32"/>
  <c r="K18" i="32"/>
  <c r="J19" i="32"/>
  <c r="L19" i="32"/>
  <c r="K19" i="32"/>
  <c r="J20" i="32"/>
  <c r="K20" i="32"/>
  <c r="L20" i="32"/>
  <c r="J21" i="32"/>
  <c r="K21" i="32"/>
  <c r="L21" i="32"/>
  <c r="J22" i="32"/>
  <c r="L22" i="32"/>
  <c r="K22" i="32"/>
  <c r="J23" i="32"/>
  <c r="L23" i="32"/>
  <c r="K23" i="32"/>
  <c r="J24" i="32"/>
  <c r="K24" i="32"/>
  <c r="L24" i="32"/>
  <c r="J25" i="32"/>
  <c r="K25" i="32"/>
  <c r="L25" i="32"/>
  <c r="J26" i="32"/>
  <c r="L26" i="32"/>
  <c r="K26" i="32"/>
  <c r="J27" i="32"/>
  <c r="L27" i="32"/>
  <c r="K27" i="32"/>
  <c r="B30" i="32"/>
  <c r="D30" i="32"/>
  <c r="B32" i="32"/>
  <c r="J5" i="16"/>
  <c r="K5" i="16"/>
  <c r="L5" i="16"/>
  <c r="M5" i="16"/>
  <c r="A6" i="16"/>
  <c r="J6" i="16"/>
  <c r="K6" i="16"/>
  <c r="L6" i="16"/>
  <c r="M6" i="16"/>
  <c r="A7" i="16"/>
  <c r="J7" i="16"/>
  <c r="K7" i="16"/>
  <c r="L7" i="16"/>
  <c r="M8" i="16"/>
  <c r="M7" i="16"/>
  <c r="A8" i="16"/>
  <c r="J8" i="16"/>
  <c r="K8" i="16"/>
  <c r="L8" i="16"/>
  <c r="M9" i="16"/>
  <c r="A9" i="16"/>
  <c r="J9" i="16"/>
  <c r="L9" i="16"/>
  <c r="M10" i="16"/>
  <c r="K9" i="16"/>
  <c r="A10" i="16"/>
  <c r="J10" i="16"/>
  <c r="L10" i="16"/>
  <c r="M11" i="16"/>
  <c r="K10" i="16"/>
  <c r="A11" i="16"/>
  <c r="A12" i="16"/>
  <c r="A13" i="16"/>
  <c r="A14" i="16"/>
  <c r="A15" i="16"/>
  <c r="A16" i="16"/>
  <c r="A17" i="16"/>
  <c r="A18" i="16"/>
  <c r="A19" i="16"/>
  <c r="A20" i="16"/>
  <c r="A21" i="16"/>
  <c r="A22" i="16"/>
  <c r="A23" i="16"/>
  <c r="J11" i="16"/>
  <c r="K11" i="16"/>
  <c r="L11" i="16"/>
  <c r="M12" i="16"/>
  <c r="J12" i="16"/>
  <c r="K12" i="16"/>
  <c r="L12" i="16"/>
  <c r="J13" i="16"/>
  <c r="L13" i="16"/>
  <c r="K13" i="16"/>
  <c r="J14" i="16"/>
  <c r="L14" i="16"/>
  <c r="M15" i="16"/>
  <c r="K14" i="16"/>
  <c r="J15" i="16"/>
  <c r="K15" i="16"/>
  <c r="L15" i="16"/>
  <c r="M16" i="16"/>
  <c r="J16" i="16"/>
  <c r="K16" i="16"/>
  <c r="L16" i="16"/>
  <c r="J17" i="16"/>
  <c r="L17" i="16"/>
  <c r="M18" i="16"/>
  <c r="K17" i="16"/>
  <c r="J18" i="16"/>
  <c r="L18" i="16"/>
  <c r="M19" i="16"/>
  <c r="K18" i="16"/>
  <c r="J19" i="16"/>
  <c r="K19" i="16"/>
  <c r="L19" i="16"/>
  <c r="M20" i="16"/>
  <c r="J20" i="16"/>
  <c r="K20" i="16"/>
  <c r="L20" i="16"/>
  <c r="J21" i="16"/>
  <c r="L21" i="16"/>
  <c r="K21" i="16"/>
  <c r="J22" i="16"/>
  <c r="L22" i="16"/>
  <c r="M23" i="16"/>
  <c r="K22" i="16"/>
  <c r="J23" i="16"/>
  <c r="K23" i="16"/>
  <c r="L23" i="16"/>
  <c r="I6" i="40"/>
  <c r="J6" i="40"/>
  <c r="I7" i="40"/>
  <c r="J7" i="40"/>
  <c r="I8" i="40"/>
  <c r="J8" i="40"/>
  <c r="I9" i="40"/>
  <c r="J9" i="40"/>
  <c r="I10" i="40"/>
  <c r="J10" i="40"/>
  <c r="I11" i="40"/>
  <c r="J11" i="40"/>
  <c r="I12" i="40"/>
  <c r="J12" i="40"/>
  <c r="I13" i="40"/>
  <c r="J13" i="40"/>
  <c r="I14" i="40"/>
  <c r="J14" i="40"/>
  <c r="I15" i="40"/>
  <c r="J15" i="40"/>
  <c r="I16" i="40"/>
  <c r="J16" i="40"/>
  <c r="I17" i="40"/>
  <c r="J17" i="40"/>
  <c r="I18" i="40"/>
  <c r="J18" i="40"/>
  <c r="I19" i="40"/>
  <c r="J19" i="40"/>
  <c r="I20" i="40"/>
  <c r="J20" i="40"/>
  <c r="I21" i="40"/>
  <c r="J21" i="40"/>
  <c r="I22" i="40"/>
  <c r="J22" i="40"/>
  <c r="I23" i="40"/>
  <c r="J23" i="40"/>
  <c r="I24" i="40"/>
  <c r="J24" i="40"/>
  <c r="I25" i="40"/>
  <c r="J25" i="40"/>
  <c r="I26" i="40"/>
  <c r="J26" i="40"/>
  <c r="I27" i="40"/>
  <c r="J27" i="40"/>
  <c r="I28" i="40"/>
  <c r="J28" i="40"/>
  <c r="I29" i="40"/>
  <c r="J29" i="40"/>
  <c r="I30" i="40"/>
  <c r="J30" i="40"/>
  <c r="I31" i="40"/>
  <c r="J31" i="40"/>
  <c r="I32" i="40"/>
  <c r="J32" i="40"/>
  <c r="M22" i="16"/>
  <c r="M14" i="16"/>
  <c r="M21" i="16"/>
  <c r="M13" i="16"/>
  <c r="M17" i="16"/>
</calcChain>
</file>

<file path=xl/sharedStrings.xml><?xml version="1.0" encoding="utf-8"?>
<sst xmlns="http://schemas.openxmlformats.org/spreadsheetml/2006/main" count="836" uniqueCount="142">
  <si>
    <t>Средний</t>
  </si>
  <si>
    <t>Сумма</t>
  </si>
  <si>
    <t>Игра 1</t>
  </si>
  <si>
    <t>Игра 2</t>
  </si>
  <si>
    <t>Игра 3</t>
  </si>
  <si>
    <t>Фамилия</t>
  </si>
  <si>
    <t>Гандикап</t>
  </si>
  <si>
    <t>Место</t>
  </si>
  <si>
    <t>Дор.№</t>
  </si>
  <si>
    <t>Игрок №</t>
  </si>
  <si>
    <t>Максимум</t>
  </si>
  <si>
    <t>Игра 4</t>
  </si>
  <si>
    <t>Очки</t>
  </si>
  <si>
    <t>Тарасова Оксана</t>
  </si>
  <si>
    <t>Степанов Андрей</t>
  </si>
  <si>
    <t>Чуруксаева Людмила</t>
  </si>
  <si>
    <t>Петряев Юрий</t>
  </si>
  <si>
    <t>Оловянникова Елена</t>
  </si>
  <si>
    <t>Куздеубаев Болат</t>
  </si>
  <si>
    <t>Крапивко Елена</t>
  </si>
  <si>
    <t>Дикушникова Ольга</t>
  </si>
  <si>
    <t>Чернявскис Алексей</t>
  </si>
  <si>
    <t>Бурнаев Роман</t>
  </si>
  <si>
    <t>Шенцев Сергей</t>
  </si>
  <si>
    <t>Махотина Олеся</t>
  </si>
  <si>
    <t>Пушкарев Александр</t>
  </si>
  <si>
    <t>Чернявскис Александр</t>
  </si>
  <si>
    <t>Куклин Игорь</t>
  </si>
  <si>
    <t>Кравченко Оксана</t>
  </si>
  <si>
    <t>Янв</t>
  </si>
  <si>
    <t>Фев</t>
  </si>
  <si>
    <t>Мар</t>
  </si>
  <si>
    <t>Апр</t>
  </si>
  <si>
    <t>Май</t>
  </si>
  <si>
    <t>Июн</t>
  </si>
  <si>
    <t>Июл</t>
  </si>
  <si>
    <t>Авг</t>
  </si>
  <si>
    <t>Сен</t>
  </si>
  <si>
    <t>Окт</t>
  </si>
  <si>
    <t>Ноя</t>
  </si>
  <si>
    <t>Основная игра</t>
  </si>
  <si>
    <t>Ганд.</t>
  </si>
  <si>
    <t>Сумм</t>
  </si>
  <si>
    <t>Дорожка</t>
  </si>
  <si>
    <t>Игрок</t>
  </si>
  <si>
    <t>ФИО</t>
  </si>
  <si>
    <t>Цырульник Игорь</t>
  </si>
  <si>
    <t>Савченко Ирина</t>
  </si>
  <si>
    <t>Гамов Евгений</t>
  </si>
  <si>
    <t>Ермолаев Кирилл</t>
  </si>
  <si>
    <t>Губин Игорь</t>
  </si>
  <si>
    <t>Цырульник Виола</t>
  </si>
  <si>
    <t>Вербицкий Сергей</t>
  </si>
  <si>
    <t>Эмерих Эдуард</t>
  </si>
  <si>
    <t>Котов  Евгений</t>
  </si>
  <si>
    <t>Тимохин Владимир</t>
  </si>
  <si>
    <t>Чигиринский Дмитрий</t>
  </si>
  <si>
    <t>Ермолаев Кирил</t>
  </si>
  <si>
    <t>Бочкарева Светлана</t>
  </si>
  <si>
    <t>Котов Евгений</t>
  </si>
  <si>
    <t>Ситников Алексей</t>
  </si>
  <si>
    <t>Тиммохин Владимир</t>
  </si>
  <si>
    <t>№</t>
  </si>
  <si>
    <t>Место в туре</t>
  </si>
  <si>
    <t>Кол-во участников</t>
  </si>
  <si>
    <t>Быков Алексей</t>
  </si>
  <si>
    <t>Фатаев Назим</t>
  </si>
  <si>
    <t>Эммерих Эдуард</t>
  </si>
  <si>
    <t>Фатеев Назим</t>
  </si>
  <si>
    <t>по результатам финала</t>
  </si>
  <si>
    <t>по результатам полуфинала</t>
  </si>
  <si>
    <t>Городилов Сергей</t>
  </si>
  <si>
    <t>Папанцева Юлия</t>
  </si>
  <si>
    <t>Бурнаев Рома</t>
  </si>
  <si>
    <t>Эммерих Валерия</t>
  </si>
  <si>
    <t>Королев Стас</t>
  </si>
  <si>
    <t>Коммерческий турнир 24.01.2016</t>
  </si>
  <si>
    <t>очки</t>
  </si>
  <si>
    <t>Эмерих Валерия</t>
  </si>
  <si>
    <t>Королев Станислав</t>
  </si>
  <si>
    <t>Номер партии</t>
  </si>
  <si>
    <t>Дор</t>
  </si>
  <si>
    <t xml:space="preserve">Лучший результат в одной партии </t>
  </si>
  <si>
    <t xml:space="preserve">Лучший средний результат </t>
  </si>
  <si>
    <t>Макс.</t>
  </si>
  <si>
    <t>Сред.</t>
  </si>
  <si>
    <t>-</t>
  </si>
  <si>
    <t>Турнир</t>
  </si>
  <si>
    <t xml:space="preserve">Комерч. </t>
  </si>
  <si>
    <t>СОРЕВНОВАНИЙ ПО БОУЛИНГУ</t>
  </si>
  <si>
    <t xml:space="preserve"> «Кубок Норильска»  2016 года</t>
  </si>
  <si>
    <t xml:space="preserve">Рейтинговая турнирная таблица </t>
  </si>
  <si>
    <t>Место *</t>
  </si>
  <si>
    <t>Примечание *</t>
  </si>
  <si>
    <t>8 лучших игроков по итогам Кубка принимают участие в соревновании</t>
  </si>
  <si>
    <r>
      <t xml:space="preserve">на звание </t>
    </r>
    <r>
      <rPr>
        <b/>
        <i/>
        <sz val="11"/>
        <rFont val="Arial"/>
        <family val="2"/>
        <charset val="204"/>
      </rPr>
      <t xml:space="preserve">абсолютного чемпиона Норильска </t>
    </r>
    <r>
      <rPr>
        <i/>
        <sz val="11"/>
        <rFont val="Arial"/>
        <family val="2"/>
        <charset val="204"/>
      </rPr>
      <t>2016 года. (декабрь)</t>
    </r>
  </si>
  <si>
    <t xml:space="preserve">СОРЕВНОВАНИЯ ПО БОУЛИНГУ  «Кубок Норильска» </t>
  </si>
  <si>
    <t>результаты очередного этапа  17 апреля 2016 года</t>
  </si>
  <si>
    <t>результаты очередного этапа  20 марта 2016 года</t>
  </si>
  <si>
    <t>результаты очередного этапа  14 февраля  2016 года</t>
  </si>
  <si>
    <t>результаты очередного этапа 25 января  2016 года</t>
  </si>
  <si>
    <t>результаты очередного этапа  15 мая 2016 года</t>
  </si>
  <si>
    <t>Обвинцев Александр</t>
  </si>
  <si>
    <t>Полихович Игорь</t>
  </si>
  <si>
    <t>результаты очередного этапа  05 июня 2016 года</t>
  </si>
  <si>
    <t>результаты очередного этапа  24 июля 2016 года</t>
  </si>
  <si>
    <t>результаты очередного этапа  18 сентября 2016 года</t>
  </si>
  <si>
    <t>результаты очередного этапа  28 августа 2016 года</t>
  </si>
  <si>
    <t>Куровский Виталий</t>
  </si>
  <si>
    <t>Куровской Виталий</t>
  </si>
  <si>
    <t>март</t>
  </si>
  <si>
    <t>И-1</t>
  </si>
  <si>
    <t>И-2</t>
  </si>
  <si>
    <t>И-3</t>
  </si>
  <si>
    <t>И-4</t>
  </si>
  <si>
    <t>янв.</t>
  </si>
  <si>
    <t>фев.</t>
  </si>
  <si>
    <t>фев</t>
  </si>
  <si>
    <t>апр.</t>
  </si>
  <si>
    <t>апр</t>
  </si>
  <si>
    <t>май</t>
  </si>
  <si>
    <t>июнь</t>
  </si>
  <si>
    <t>июль</t>
  </si>
  <si>
    <t>результаты очередного этапа  16 октября 2016 года</t>
  </si>
  <si>
    <t>авг.</t>
  </si>
  <si>
    <t>авг</t>
  </si>
  <si>
    <t>сен</t>
  </si>
  <si>
    <t>окт</t>
  </si>
  <si>
    <t>МАКСИМУМ</t>
  </si>
  <si>
    <t>Игроки</t>
  </si>
  <si>
    <t>дорожки</t>
  </si>
  <si>
    <t>результат</t>
  </si>
  <si>
    <t xml:space="preserve">Средний </t>
  </si>
  <si>
    <t>сумма</t>
  </si>
  <si>
    <t>результаты очередного этапа  20 ноября 2016 года</t>
  </si>
  <si>
    <t>Степенов Андрей</t>
  </si>
  <si>
    <t>уехал</t>
  </si>
  <si>
    <t>отпуск</t>
  </si>
  <si>
    <r>
      <t xml:space="preserve">на звание </t>
    </r>
    <r>
      <rPr>
        <b/>
        <i/>
        <sz val="11"/>
        <rFont val="Arial"/>
        <family val="2"/>
        <charset val="204"/>
      </rPr>
      <t xml:space="preserve">абсолютного чемпиона Норильска 11 декабря </t>
    </r>
    <r>
      <rPr>
        <i/>
        <sz val="11"/>
        <rFont val="Arial"/>
        <family val="2"/>
        <charset val="204"/>
      </rPr>
      <t>2016 года.</t>
    </r>
  </si>
  <si>
    <t>ноя</t>
  </si>
  <si>
    <t>МАХ</t>
  </si>
  <si>
    <t>абсолют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</si>
</sst>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92" formatCode="0.0"/>
  </numFmts>
  <fonts count="52" x14ac:knownFonts="1">
    <font>
      <sz val="10"/>
      <name val="Arial"/>
    </font>
    <font>
      <b/>
      <sz val="12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b/>
      <sz val="14"/>
      <name val="Arial"/>
      <family val="2"/>
      <charset val="204"/>
    </font>
    <font>
      <sz val="12"/>
      <name val="Arial"/>
      <family val="2"/>
      <charset val="204"/>
    </font>
    <font>
      <sz val="14"/>
      <name val="Arial"/>
      <family val="2"/>
      <charset val="204"/>
    </font>
    <font>
      <sz val="13"/>
      <name val="Arial"/>
      <family val="2"/>
      <charset val="204"/>
    </font>
    <font>
      <sz val="16"/>
      <name val="Monotype Corsiva"/>
      <family val="4"/>
      <charset val="204"/>
    </font>
    <font>
      <b/>
      <sz val="9"/>
      <name val="Arial"/>
      <family val="2"/>
      <charset val="204"/>
    </font>
    <font>
      <i/>
      <sz val="11"/>
      <name val="Arial"/>
      <family val="2"/>
      <charset val="204"/>
    </font>
    <font>
      <b/>
      <i/>
      <sz val="11"/>
      <name val="Arial"/>
      <family val="2"/>
      <charset val="204"/>
    </font>
    <font>
      <sz val="10"/>
      <name val="Tahoma"/>
      <family val="2"/>
      <charset val="204"/>
    </font>
    <font>
      <b/>
      <sz val="12"/>
      <name val="Tahoma"/>
      <family val="2"/>
      <charset val="204"/>
    </font>
    <font>
      <sz val="12"/>
      <name val="Tahoma"/>
      <family val="2"/>
      <charset val="204"/>
    </font>
    <font>
      <b/>
      <sz val="8"/>
      <name val="Tahoma"/>
      <family val="2"/>
      <charset val="204"/>
    </font>
    <font>
      <sz val="14"/>
      <name val="Tahoma"/>
      <family val="2"/>
      <charset val="204"/>
    </font>
    <font>
      <sz val="9"/>
      <name val="Arial"/>
      <family val="2"/>
      <charset val="204"/>
    </font>
    <font>
      <sz val="14"/>
      <color theme="5" tint="-0.249977111117893"/>
      <name val="Arial"/>
      <family val="2"/>
      <charset val="204"/>
    </font>
    <font>
      <sz val="14"/>
      <color rgb="FF002060"/>
      <name val="Arial"/>
      <family val="2"/>
      <charset val="204"/>
    </font>
    <font>
      <sz val="14"/>
      <color rgb="FF00B050"/>
      <name val="Arial"/>
      <family val="2"/>
      <charset val="204"/>
    </font>
    <font>
      <sz val="14"/>
      <color rgb="FFC00000"/>
      <name val="Arial"/>
      <family val="2"/>
      <charset val="204"/>
    </font>
    <font>
      <sz val="10"/>
      <color rgb="FFC00000"/>
      <name val="Arial"/>
      <family val="2"/>
      <charset val="204"/>
    </font>
    <font>
      <sz val="10"/>
      <color rgb="FF00B050"/>
      <name val="Arial"/>
      <family val="2"/>
      <charset val="204"/>
    </font>
    <font>
      <sz val="10"/>
      <color rgb="FF002060"/>
      <name val="Arial"/>
      <family val="2"/>
      <charset val="204"/>
    </font>
    <font>
      <b/>
      <sz val="10"/>
      <color rgb="FF002060"/>
      <name val="Arial"/>
      <family val="2"/>
      <charset val="204"/>
    </font>
    <font>
      <sz val="10"/>
      <color rgb="FF0070C0"/>
      <name val="Arial"/>
      <family val="2"/>
      <charset val="204"/>
    </font>
    <font>
      <sz val="14"/>
      <color rgb="FF0070C0"/>
      <name val="Arial"/>
      <family val="2"/>
      <charset val="204"/>
    </font>
    <font>
      <b/>
      <sz val="12"/>
      <color theme="1"/>
      <name val="Arial"/>
      <family val="2"/>
      <charset val="204"/>
    </font>
    <font>
      <b/>
      <sz val="12"/>
      <color rgb="FF002060"/>
      <name val="Arial"/>
      <family val="2"/>
      <charset val="204"/>
    </font>
    <font>
      <b/>
      <i/>
      <sz val="10"/>
      <color rgb="FF002060"/>
      <name val="Arial"/>
      <family val="2"/>
      <charset val="204"/>
    </font>
    <font>
      <b/>
      <sz val="10"/>
      <color rgb="FF0070C0"/>
      <name val="Arial"/>
      <family val="2"/>
      <charset val="204"/>
    </font>
    <font>
      <b/>
      <sz val="10"/>
      <color rgb="FFC00000"/>
      <name val="Arial"/>
      <family val="2"/>
      <charset val="204"/>
    </font>
    <font>
      <b/>
      <sz val="10"/>
      <color rgb="FF00B050"/>
      <name val="Arial"/>
      <family val="2"/>
      <charset val="204"/>
    </font>
    <font>
      <b/>
      <sz val="16"/>
      <color rgb="FF0070C0"/>
      <name val="Monotype Corsiva"/>
      <family val="4"/>
      <charset val="204"/>
    </font>
    <font>
      <b/>
      <sz val="16"/>
      <color rgb="FF002060"/>
      <name val="Monotype Corsiva"/>
      <family val="4"/>
      <charset val="204"/>
    </font>
    <font>
      <b/>
      <sz val="16"/>
      <color rgb="FFFF0000"/>
      <name val="Monotype Corsiva"/>
      <family val="4"/>
      <charset val="204"/>
    </font>
    <font>
      <b/>
      <sz val="12"/>
      <color rgb="FF0070C0"/>
      <name val="Arial"/>
      <family val="2"/>
      <charset val="204"/>
    </font>
    <font>
      <b/>
      <sz val="12"/>
      <color rgb="FFC00000"/>
      <name val="Arial"/>
      <family val="2"/>
      <charset val="204"/>
    </font>
    <font>
      <b/>
      <sz val="12"/>
      <color rgb="FF00B050"/>
      <name val="Arial"/>
      <family val="2"/>
      <charset val="204"/>
    </font>
    <font>
      <sz val="11"/>
      <color rgb="FF0070C0"/>
      <name val="Arial"/>
      <family val="2"/>
      <charset val="204"/>
    </font>
    <font>
      <sz val="11"/>
      <color rgb="FFC00000"/>
      <name val="Arial"/>
      <family val="2"/>
      <charset val="204"/>
    </font>
    <font>
      <sz val="11"/>
      <color rgb="FF00B050"/>
      <name val="Arial"/>
      <family val="2"/>
      <charset val="204"/>
    </font>
    <font>
      <b/>
      <i/>
      <sz val="10"/>
      <color rgb="FFC00000"/>
      <name val="Arial"/>
      <family val="2"/>
      <charset val="204"/>
    </font>
    <font>
      <b/>
      <i/>
      <sz val="10"/>
      <color rgb="FF00B050"/>
      <name val="Arial"/>
      <family val="2"/>
      <charset val="204"/>
    </font>
    <font>
      <sz val="9"/>
      <color rgb="FF0070C0"/>
      <name val="Arial"/>
      <family val="2"/>
      <charset val="204"/>
    </font>
    <font>
      <sz val="9"/>
      <color rgb="FF002060"/>
      <name val="Arial"/>
      <family val="2"/>
      <charset val="204"/>
    </font>
    <font>
      <sz val="10"/>
      <color rgb="FF0070C0"/>
      <name val="Tahoma"/>
      <family val="2"/>
      <charset val="204"/>
    </font>
    <font>
      <sz val="12"/>
      <color rgb="FF0070C0"/>
      <name val="Tahoma"/>
      <family val="2"/>
      <charset val="204"/>
    </font>
    <font>
      <b/>
      <i/>
      <sz val="10"/>
      <color rgb="FFC00000"/>
      <name val="Tahoma"/>
      <family val="2"/>
      <charset val="204"/>
    </font>
    <font>
      <b/>
      <i/>
      <sz val="10"/>
      <color rgb="FF0070C0"/>
      <name val="Tahoma"/>
      <family val="2"/>
      <charset val="204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7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528">
    <xf numFmtId="0" fontId="0" fillId="0" borderId="0" xfId="0"/>
    <xf numFmtId="0" fontId="0" fillId="0" borderId="1" xfId="0" applyBorder="1" applyAlignment="1">
      <alignment horizontal="center"/>
    </xf>
    <xf numFmtId="0" fontId="3" fillId="0" borderId="1" xfId="0" applyFont="1" applyFill="1" applyBorder="1"/>
    <xf numFmtId="0" fontId="1" fillId="0" borderId="1" xfId="0" applyFont="1" applyBorder="1"/>
    <xf numFmtId="0" fontId="3" fillId="0" borderId="0" xfId="0" applyFont="1"/>
    <xf numFmtId="0" fontId="3" fillId="0" borderId="1" xfId="0" applyFont="1" applyBorder="1"/>
    <xf numFmtId="0" fontId="3" fillId="0" borderId="0" xfId="1"/>
    <xf numFmtId="0" fontId="4" fillId="0" borderId="1" xfId="1" applyFont="1" applyFill="1" applyBorder="1"/>
    <xf numFmtId="0" fontId="0" fillId="0" borderId="1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7" fillId="0" borderId="0" xfId="0" applyFont="1"/>
    <xf numFmtId="0" fontId="7" fillId="0" borderId="0" xfId="0" applyFont="1" applyFill="1"/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9" fillId="0" borderId="0" xfId="0" applyFont="1" applyFill="1"/>
    <xf numFmtId="0" fontId="19" fillId="0" borderId="0" xfId="0" applyFont="1"/>
    <xf numFmtId="0" fontId="20" fillId="0" borderId="0" xfId="0" applyFont="1"/>
    <xf numFmtId="0" fontId="20" fillId="0" borderId="0" xfId="0" applyFont="1" applyFill="1"/>
    <xf numFmtId="0" fontId="7" fillId="3" borderId="0" xfId="0" applyFont="1" applyFill="1"/>
    <xf numFmtId="0" fontId="21" fillId="3" borderId="0" xfId="0" applyFont="1" applyFill="1" applyBorder="1"/>
    <xf numFmtId="0" fontId="22" fillId="3" borderId="0" xfId="0" applyFont="1" applyFill="1"/>
    <xf numFmtId="0" fontId="7" fillId="3" borderId="0" xfId="0" applyFont="1" applyFill="1" applyAlignment="1">
      <alignment horizontal="center" vertical="center"/>
    </xf>
    <xf numFmtId="0" fontId="20" fillId="3" borderId="0" xfId="0" applyFont="1" applyFill="1" applyBorder="1"/>
    <xf numFmtId="0" fontId="20" fillId="3" borderId="0" xfId="0" applyFont="1" applyFill="1"/>
    <xf numFmtId="0" fontId="8" fillId="3" borderId="0" xfId="0" applyFont="1" applyFill="1"/>
    <xf numFmtId="0" fontId="8" fillId="0" borderId="0" xfId="0" applyFont="1"/>
    <xf numFmtId="0" fontId="22" fillId="2" borderId="0" xfId="0" applyFont="1" applyFill="1"/>
    <xf numFmtId="0" fontId="23" fillId="0" borderId="0" xfId="0" applyFont="1"/>
    <xf numFmtId="0" fontId="23" fillId="0" borderId="2" xfId="0" applyFont="1" applyBorder="1" applyAlignment="1">
      <alignment horizontal="center"/>
    </xf>
    <xf numFmtId="0" fontId="23" fillId="0" borderId="3" xfId="0" applyFont="1" applyBorder="1" applyAlignment="1">
      <alignment horizontal="center"/>
    </xf>
    <xf numFmtId="0" fontId="24" fillId="0" borderId="2" xfId="0" applyFont="1" applyBorder="1" applyAlignment="1">
      <alignment horizontal="center"/>
    </xf>
    <xf numFmtId="0" fontId="24" fillId="0" borderId="0" xfId="0" applyFont="1"/>
    <xf numFmtId="0" fontId="24" fillId="0" borderId="3" xfId="0" applyFont="1" applyBorder="1" applyAlignment="1">
      <alignment horizontal="center"/>
    </xf>
    <xf numFmtId="0" fontId="25" fillId="0" borderId="0" xfId="0" applyFont="1"/>
    <xf numFmtId="0" fontId="26" fillId="0" borderId="4" xfId="0" applyFont="1" applyBorder="1" applyAlignment="1">
      <alignment horizontal="center"/>
    </xf>
    <xf numFmtId="0" fontId="26" fillId="0" borderId="5" xfId="0" applyFont="1" applyBorder="1" applyAlignment="1">
      <alignment horizontal="center"/>
    </xf>
    <xf numFmtId="0" fontId="25" fillId="0" borderId="0" xfId="0" applyFont="1" applyFill="1"/>
    <xf numFmtId="0" fontId="23" fillId="0" borderId="1" xfId="0" applyFont="1" applyFill="1" applyBorder="1" applyAlignment="1">
      <alignment horizontal="center"/>
    </xf>
    <xf numFmtId="1" fontId="23" fillId="0" borderId="1" xfId="2" applyNumberFormat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Fill="1"/>
    <xf numFmtId="0" fontId="0" fillId="0" borderId="0" xfId="0" applyAlignment="1">
      <alignment wrapText="1"/>
    </xf>
    <xf numFmtId="0" fontId="3" fillId="0" borderId="1" xfId="0" applyFont="1" applyBorder="1" applyAlignment="1">
      <alignment wrapText="1"/>
    </xf>
    <xf numFmtId="0" fontId="27" fillId="0" borderId="0" xfId="0" applyFont="1"/>
    <xf numFmtId="0" fontId="27" fillId="0" borderId="1" xfId="0" applyFont="1" applyFill="1" applyBorder="1" applyAlignment="1">
      <alignment horizontal="center"/>
    </xf>
    <xf numFmtId="0" fontId="23" fillId="0" borderId="1" xfId="0" applyFont="1" applyFill="1" applyBorder="1"/>
    <xf numFmtId="0" fontId="27" fillId="0" borderId="1" xfId="0" applyFont="1" applyBorder="1"/>
    <xf numFmtId="0" fontId="3" fillId="4" borderId="0" xfId="0" applyFont="1" applyFill="1"/>
    <xf numFmtId="0" fontId="3" fillId="0" borderId="3" xfId="0" applyFont="1" applyFill="1" applyBorder="1" applyAlignment="1">
      <alignment horizontal="center"/>
    </xf>
    <xf numFmtId="0" fontId="28" fillId="0" borderId="1" xfId="0" applyFont="1" applyBorder="1" applyAlignment="1">
      <alignment horizontal="center"/>
    </xf>
    <xf numFmtId="0" fontId="28" fillId="0" borderId="1" xfId="0" applyFont="1" applyFill="1" applyBorder="1"/>
    <xf numFmtId="0" fontId="28" fillId="3" borderId="1" xfId="0" applyFont="1" applyFill="1" applyBorder="1" applyAlignment="1">
      <alignment horizontal="center"/>
    </xf>
    <xf numFmtId="1" fontId="28" fillId="3" borderId="1" xfId="2" applyNumberFormat="1" applyFont="1" applyFill="1" applyBorder="1" applyAlignment="1">
      <alignment horizontal="center"/>
    </xf>
    <xf numFmtId="1" fontId="28" fillId="5" borderId="1" xfId="2" applyNumberFormat="1" applyFont="1" applyFill="1" applyBorder="1" applyAlignment="1">
      <alignment horizontal="center"/>
    </xf>
    <xf numFmtId="0" fontId="28" fillId="0" borderId="0" xfId="0" applyFont="1"/>
    <xf numFmtId="0" fontId="28" fillId="3" borderId="1" xfId="0" applyFont="1" applyFill="1" applyBorder="1"/>
    <xf numFmtId="0" fontId="21" fillId="0" borderId="1" xfId="0" applyFont="1" applyBorder="1" applyAlignment="1">
      <alignment horizontal="center"/>
    </xf>
    <xf numFmtId="0" fontId="21" fillId="3" borderId="1" xfId="0" applyFont="1" applyFill="1" applyBorder="1"/>
    <xf numFmtId="0" fontId="21" fillId="3" borderId="1" xfId="0" applyFont="1" applyFill="1" applyBorder="1" applyAlignment="1">
      <alignment horizontal="center"/>
    </xf>
    <xf numFmtId="1" fontId="21" fillId="3" borderId="1" xfId="2" applyNumberFormat="1" applyFont="1" applyFill="1" applyBorder="1" applyAlignment="1">
      <alignment horizontal="center"/>
    </xf>
    <xf numFmtId="0" fontId="21" fillId="0" borderId="0" xfId="0" applyFont="1"/>
    <xf numFmtId="0" fontId="22" fillId="0" borderId="1" xfId="0" applyFont="1" applyBorder="1" applyAlignment="1">
      <alignment horizontal="center"/>
    </xf>
    <xf numFmtId="0" fontId="22" fillId="0" borderId="1" xfId="0" applyFont="1" applyFill="1" applyBorder="1"/>
    <xf numFmtId="0" fontId="22" fillId="3" borderId="1" xfId="0" applyFont="1" applyFill="1" applyBorder="1" applyAlignment="1">
      <alignment horizontal="center"/>
    </xf>
    <xf numFmtId="1" fontId="22" fillId="3" borderId="1" xfId="2" applyNumberFormat="1" applyFont="1" applyFill="1" applyBorder="1" applyAlignment="1">
      <alignment horizontal="center"/>
    </xf>
    <xf numFmtId="0" fontId="22" fillId="0" borderId="0" xfId="0" applyFont="1"/>
    <xf numFmtId="0" fontId="22" fillId="3" borderId="1" xfId="0" applyFont="1" applyFill="1" applyBorder="1"/>
    <xf numFmtId="0" fontId="6" fillId="0" borderId="0" xfId="0" applyFont="1"/>
    <xf numFmtId="0" fontId="29" fillId="0" borderId="1" xfId="0" applyFont="1" applyFill="1" applyBorder="1" applyAlignment="1">
      <alignment horizontal="center"/>
    </xf>
    <xf numFmtId="0" fontId="1" fillId="0" borderId="1" xfId="1" applyFont="1" applyFill="1" applyBorder="1" applyAlignment="1">
      <alignment horizontal="center"/>
    </xf>
    <xf numFmtId="0" fontId="6" fillId="0" borderId="1" xfId="1" applyFont="1" applyFill="1" applyBorder="1" applyAlignment="1">
      <alignment horizontal="center"/>
    </xf>
    <xf numFmtId="1" fontId="6" fillId="0" borderId="1" xfId="1" applyNumberFormat="1" applyFont="1" applyFill="1" applyBorder="1" applyAlignment="1">
      <alignment horizontal="center"/>
    </xf>
    <xf numFmtId="0" fontId="1" fillId="2" borderId="1" xfId="1" applyFont="1" applyFill="1" applyBorder="1" applyAlignment="1">
      <alignment horizontal="center"/>
    </xf>
    <xf numFmtId="0" fontId="4" fillId="2" borderId="1" xfId="1" applyFont="1" applyFill="1" applyBorder="1"/>
    <xf numFmtId="0" fontId="6" fillId="2" borderId="1" xfId="1" applyFont="1" applyFill="1" applyBorder="1" applyAlignment="1">
      <alignment horizontal="center"/>
    </xf>
    <xf numFmtId="1" fontId="6" fillId="2" borderId="1" xfId="1" applyNumberFormat="1" applyFont="1" applyFill="1" applyBorder="1" applyAlignment="1">
      <alignment horizontal="center"/>
    </xf>
    <xf numFmtId="0" fontId="1" fillId="2" borderId="13" xfId="1" applyFont="1" applyFill="1" applyBorder="1" applyAlignment="1">
      <alignment horizontal="center"/>
    </xf>
    <xf numFmtId="0" fontId="0" fillId="2" borderId="0" xfId="0" applyFill="1"/>
    <xf numFmtId="0" fontId="1" fillId="6" borderId="1" xfId="1" applyFont="1" applyFill="1" applyBorder="1" applyAlignment="1">
      <alignment horizontal="center"/>
    </xf>
    <xf numFmtId="0" fontId="4" fillId="6" borderId="1" xfId="1" applyFont="1" applyFill="1" applyBorder="1"/>
    <xf numFmtId="0" fontId="6" fillId="6" borderId="1" xfId="1" applyFont="1" applyFill="1" applyBorder="1" applyAlignment="1">
      <alignment horizontal="center"/>
    </xf>
    <xf numFmtId="1" fontId="4" fillId="6" borderId="1" xfId="1" applyNumberFormat="1" applyFont="1" applyFill="1" applyBorder="1"/>
    <xf numFmtId="192" fontId="4" fillId="6" borderId="1" xfId="1" applyNumberFormat="1" applyFont="1" applyFill="1" applyBorder="1"/>
    <xf numFmtId="1" fontId="6" fillId="6" borderId="1" xfId="1" applyNumberFormat="1" applyFont="1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1" fontId="4" fillId="6" borderId="13" xfId="1" applyNumberFormat="1" applyFont="1" applyFill="1" applyBorder="1"/>
    <xf numFmtId="192" fontId="4" fillId="6" borderId="13" xfId="1" applyNumberFormat="1" applyFont="1" applyFill="1" applyBorder="1"/>
    <xf numFmtId="0" fontId="0" fillId="6" borderId="0" xfId="0" applyFill="1"/>
    <xf numFmtId="0" fontId="30" fillId="2" borderId="14" xfId="0" applyFont="1" applyFill="1" applyBorder="1" applyAlignment="1">
      <alignment horizontal="center"/>
    </xf>
    <xf numFmtId="0" fontId="30" fillId="0" borderId="14" xfId="0" applyFont="1" applyFill="1" applyBorder="1" applyAlignment="1">
      <alignment horizontal="center"/>
    </xf>
    <xf numFmtId="0" fontId="30" fillId="0" borderId="14" xfId="0" applyFont="1" applyBorder="1" applyAlignment="1">
      <alignment horizontal="center"/>
    </xf>
    <xf numFmtId="0" fontId="30" fillId="2" borderId="15" xfId="0" applyFont="1" applyFill="1" applyBorder="1" applyAlignment="1">
      <alignment horizontal="center"/>
    </xf>
    <xf numFmtId="0" fontId="3" fillId="0" borderId="16" xfId="0" applyFont="1" applyFill="1" applyBorder="1" applyAlignment="1">
      <alignment horizontal="center"/>
    </xf>
    <xf numFmtId="0" fontId="31" fillId="0" borderId="14" xfId="0" applyFont="1" applyFill="1" applyBorder="1"/>
    <xf numFmtId="0" fontId="31" fillId="0" borderId="14" xfId="0" applyFont="1" applyFill="1" applyBorder="1" applyAlignment="1">
      <alignment horizontal="center"/>
    </xf>
    <xf numFmtId="0" fontId="30" fillId="2" borderId="17" xfId="0" applyFont="1" applyFill="1" applyBorder="1" applyAlignment="1">
      <alignment horizontal="center"/>
    </xf>
    <xf numFmtId="0" fontId="3" fillId="0" borderId="18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7" borderId="1" xfId="0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27" fillId="0" borderId="1" xfId="0" applyFont="1" applyBorder="1" applyAlignment="1">
      <alignment horizontal="center"/>
    </xf>
    <xf numFmtId="0" fontId="27" fillId="3" borderId="1" xfId="0" applyFont="1" applyFill="1" applyBorder="1" applyAlignment="1">
      <alignment horizontal="center"/>
    </xf>
    <xf numFmtId="1" fontId="27" fillId="3" borderId="1" xfId="2" applyNumberFormat="1" applyFont="1" applyFill="1" applyBorder="1" applyAlignment="1">
      <alignment horizontal="center"/>
    </xf>
    <xf numFmtId="0" fontId="24" fillId="3" borderId="1" xfId="0" applyFont="1" applyFill="1" applyBorder="1" applyAlignment="1">
      <alignment horizontal="center"/>
    </xf>
    <xf numFmtId="1" fontId="24" fillId="3" borderId="1" xfId="2" applyNumberFormat="1" applyFont="1" applyFill="1" applyBorder="1" applyAlignment="1">
      <alignment horizontal="center"/>
    </xf>
    <xf numFmtId="0" fontId="23" fillId="3" borderId="1" xfId="0" applyFont="1" applyFill="1" applyBorder="1" applyAlignment="1">
      <alignment horizontal="center"/>
    </xf>
    <xf numFmtId="1" fontId="23" fillId="3" borderId="1" xfId="2" applyNumberFormat="1" applyFont="1" applyFill="1" applyBorder="1" applyAlignment="1">
      <alignment horizontal="center"/>
    </xf>
    <xf numFmtId="1" fontId="27" fillId="0" borderId="1" xfId="2" applyNumberFormat="1" applyFont="1" applyFill="1" applyBorder="1" applyAlignment="1">
      <alignment horizontal="center"/>
    </xf>
    <xf numFmtId="0" fontId="32" fillId="0" borderId="1" xfId="0" applyFont="1" applyBorder="1"/>
    <xf numFmtId="0" fontId="33" fillId="0" borderId="1" xfId="0" applyFont="1" applyFill="1" applyBorder="1"/>
    <xf numFmtId="0" fontId="32" fillId="3" borderId="1" xfId="0" applyFont="1" applyFill="1" applyBorder="1"/>
    <xf numFmtId="0" fontId="33" fillId="3" borderId="1" xfId="0" applyFont="1" applyFill="1" applyBorder="1"/>
    <xf numFmtId="0" fontId="32" fillId="0" borderId="1" xfId="0" applyFont="1" applyFill="1" applyBorder="1"/>
    <xf numFmtId="0" fontId="34" fillId="3" borderId="1" xfId="0" applyFont="1" applyFill="1" applyBorder="1"/>
    <xf numFmtId="1" fontId="27" fillId="5" borderId="1" xfId="2" applyNumberFormat="1" applyFont="1" applyFill="1" applyBorder="1" applyAlignment="1">
      <alignment horizontal="center"/>
    </xf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center" wrapText="1"/>
    </xf>
    <xf numFmtId="0" fontId="32" fillId="3" borderId="19" xfId="0" applyFont="1" applyFill="1" applyBorder="1"/>
    <xf numFmtId="1" fontId="27" fillId="3" borderId="19" xfId="2" applyNumberFormat="1" applyFont="1" applyFill="1" applyBorder="1" applyAlignment="1">
      <alignment horizontal="center"/>
    </xf>
    <xf numFmtId="1" fontId="27" fillId="5" borderId="19" xfId="2" applyNumberFormat="1" applyFont="1" applyFill="1" applyBorder="1" applyAlignment="1">
      <alignment horizontal="center"/>
    </xf>
    <xf numFmtId="0" fontId="27" fillId="3" borderId="19" xfId="0" applyFont="1" applyFill="1" applyBorder="1" applyAlignment="1">
      <alignment horizontal="center"/>
    </xf>
    <xf numFmtId="0" fontId="9" fillId="0" borderId="0" xfId="0" applyFont="1"/>
    <xf numFmtId="0" fontId="9" fillId="0" borderId="0" xfId="0" applyFont="1" applyAlignment="1">
      <alignment horizontal="center"/>
    </xf>
    <xf numFmtId="0" fontId="9" fillId="0" borderId="0" xfId="0" applyFont="1" applyFill="1"/>
    <xf numFmtId="0" fontId="35" fillId="0" borderId="0" xfId="0" applyFont="1" applyFill="1" applyBorder="1"/>
    <xf numFmtId="0" fontId="32" fillId="0" borderId="0" xfId="0" applyFont="1"/>
    <xf numFmtId="0" fontId="35" fillId="0" borderId="0" xfId="0" applyFont="1"/>
    <xf numFmtId="0" fontId="35" fillId="0" borderId="0" xfId="0" applyFont="1" applyAlignment="1">
      <alignment horizontal="center"/>
    </xf>
    <xf numFmtId="0" fontId="32" fillId="0" borderId="0" xfId="0" applyFont="1" applyAlignment="1">
      <alignment horizontal="center"/>
    </xf>
    <xf numFmtId="0" fontId="36" fillId="0" borderId="0" xfId="0" applyFont="1"/>
    <xf numFmtId="0" fontId="36" fillId="0" borderId="0" xfId="0" applyFont="1" applyFill="1" applyBorder="1"/>
    <xf numFmtId="0" fontId="36" fillId="0" borderId="0" xfId="0" applyFont="1" applyAlignment="1">
      <alignment horizontal="center"/>
    </xf>
    <xf numFmtId="1" fontId="37" fillId="0" borderId="0" xfId="0" applyNumberFormat="1" applyFont="1"/>
    <xf numFmtId="1" fontId="37" fillId="0" borderId="0" xfId="0" applyNumberFormat="1" applyFont="1" applyAlignment="1">
      <alignment horizontal="center"/>
    </xf>
    <xf numFmtId="0" fontId="37" fillId="0" borderId="0" xfId="0" applyFont="1"/>
    <xf numFmtId="0" fontId="10" fillId="0" borderId="1" xfId="0" applyFont="1" applyBorder="1" applyAlignment="1">
      <alignment horizontal="center" wrapText="1"/>
    </xf>
    <xf numFmtId="0" fontId="27" fillId="0" borderId="20" xfId="0" applyFont="1" applyBorder="1" applyAlignment="1">
      <alignment horizontal="center"/>
    </xf>
    <xf numFmtId="0" fontId="27" fillId="0" borderId="21" xfId="0" applyFont="1" applyBorder="1" applyAlignment="1">
      <alignment horizontal="center"/>
    </xf>
    <xf numFmtId="0" fontId="27" fillId="0" borderId="2" xfId="0" applyFont="1" applyBorder="1" applyAlignment="1">
      <alignment horizontal="center"/>
    </xf>
    <xf numFmtId="0" fontId="27" fillId="0" borderId="3" xfId="0" applyFont="1" applyBorder="1" applyAlignment="1">
      <alignment horizontal="center"/>
    </xf>
    <xf numFmtId="0" fontId="32" fillId="0" borderId="12" xfId="0" applyFont="1" applyBorder="1"/>
    <xf numFmtId="0" fontId="27" fillId="0" borderId="12" xfId="0" applyFont="1" applyBorder="1" applyAlignment="1">
      <alignment horizontal="center"/>
    </xf>
    <xf numFmtId="1" fontId="27" fillId="3" borderId="12" xfId="2" applyNumberFormat="1" applyFont="1" applyFill="1" applyBorder="1" applyAlignment="1">
      <alignment horizontal="center"/>
    </xf>
    <xf numFmtId="0" fontId="27" fillId="0" borderId="22" xfId="0" applyFont="1" applyBorder="1" applyAlignment="1">
      <alignment horizontal="center"/>
    </xf>
    <xf numFmtId="0" fontId="0" fillId="0" borderId="23" xfId="0" applyBorder="1" applyAlignment="1">
      <alignment horizontal="center"/>
    </xf>
    <xf numFmtId="0" fontId="36" fillId="0" borderId="0" xfId="0" applyFont="1" applyAlignment="1">
      <alignment horizontal="center" vertical="center" wrapText="1"/>
    </xf>
    <xf numFmtId="0" fontId="36" fillId="0" borderId="0" xfId="0" applyFont="1" applyAlignment="1">
      <alignment horizontal="center" vertical="center"/>
    </xf>
    <xf numFmtId="0" fontId="0" fillId="0" borderId="24" xfId="0" applyBorder="1" applyAlignment="1">
      <alignment horizontal="center"/>
    </xf>
    <xf numFmtId="0" fontId="11" fillId="0" borderId="0" xfId="0" applyFont="1" applyAlignment="1">
      <alignment vertical="center"/>
    </xf>
    <xf numFmtId="0" fontId="11" fillId="0" borderId="0" xfId="0" applyFont="1"/>
    <xf numFmtId="0" fontId="4" fillId="0" borderId="1" xfId="0" applyFont="1" applyBorder="1" applyAlignment="1">
      <alignment wrapText="1"/>
    </xf>
    <xf numFmtId="0" fontId="4" fillId="8" borderId="15" xfId="0" applyFont="1" applyFill="1" applyBorder="1" applyAlignment="1">
      <alignment horizontal="center" wrapText="1"/>
    </xf>
    <xf numFmtId="0" fontId="0" fillId="0" borderId="15" xfId="0" applyBorder="1" applyAlignment="1">
      <alignment horizontal="center"/>
    </xf>
    <xf numFmtId="0" fontId="32" fillId="0" borderId="20" xfId="0" applyFont="1" applyBorder="1" applyAlignment="1">
      <alignment horizontal="center"/>
    </xf>
    <xf numFmtId="0" fontId="34" fillId="0" borderId="2" xfId="0" applyFont="1" applyBorder="1" applyAlignment="1">
      <alignment horizontal="center"/>
    </xf>
    <xf numFmtId="0" fontId="32" fillId="0" borderId="2" xfId="0" applyFont="1" applyBorder="1" applyAlignment="1">
      <alignment horizontal="center"/>
    </xf>
    <xf numFmtId="0" fontId="33" fillId="0" borderId="2" xfId="0" applyFont="1" applyBorder="1" applyAlignment="1">
      <alignment horizontal="center"/>
    </xf>
    <xf numFmtId="0" fontId="32" fillId="0" borderId="11" xfId="0" applyFont="1" applyBorder="1" applyAlignment="1">
      <alignment horizontal="center"/>
    </xf>
    <xf numFmtId="1" fontId="32" fillId="5" borderId="19" xfId="2" applyNumberFormat="1" applyFont="1" applyFill="1" applyBorder="1" applyAlignment="1">
      <alignment horizontal="center"/>
    </xf>
    <xf numFmtId="1" fontId="34" fillId="5" borderId="1" xfId="2" applyNumberFormat="1" applyFont="1" applyFill="1" applyBorder="1" applyAlignment="1">
      <alignment horizontal="center"/>
    </xf>
    <xf numFmtId="0" fontId="32" fillId="0" borderId="1" xfId="0" applyFont="1" applyBorder="1" applyAlignment="1">
      <alignment horizontal="center"/>
    </xf>
    <xf numFmtId="0" fontId="34" fillId="0" borderId="2" xfId="0" applyFont="1" applyFill="1" applyBorder="1" applyAlignment="1">
      <alignment horizontal="center"/>
    </xf>
    <xf numFmtId="0" fontId="24" fillId="0" borderId="1" xfId="0" applyFont="1" applyFill="1" applyBorder="1" applyAlignment="1">
      <alignment horizontal="center"/>
    </xf>
    <xf numFmtId="1" fontId="24" fillId="0" borderId="1" xfId="2" applyNumberFormat="1" applyFont="1" applyFill="1" applyBorder="1" applyAlignment="1">
      <alignment horizontal="center"/>
    </xf>
    <xf numFmtId="0" fontId="24" fillId="0" borderId="3" xfId="0" applyFont="1" applyFill="1" applyBorder="1" applyAlignment="1">
      <alignment horizontal="center"/>
    </xf>
    <xf numFmtId="0" fontId="33" fillId="0" borderId="1" xfId="0" applyFont="1" applyBorder="1" applyAlignment="1">
      <alignment horizontal="center"/>
    </xf>
    <xf numFmtId="0" fontId="23" fillId="0" borderId="1" xfId="0" applyFont="1" applyBorder="1" applyAlignment="1">
      <alignment horizontal="center"/>
    </xf>
    <xf numFmtId="0" fontId="27" fillId="3" borderId="12" xfId="0" applyFont="1" applyFill="1" applyBorder="1" applyAlignment="1">
      <alignment horizontal="center"/>
    </xf>
    <xf numFmtId="0" fontId="38" fillId="0" borderId="1" xfId="0" applyFont="1" applyFill="1" applyBorder="1"/>
    <xf numFmtId="0" fontId="39" fillId="0" borderId="1" xfId="0" applyFont="1" applyFill="1" applyBorder="1"/>
    <xf numFmtId="0" fontId="40" fillId="0" borderId="1" xfId="0" applyFont="1" applyFill="1" applyBorder="1"/>
    <xf numFmtId="0" fontId="39" fillId="3" borderId="1" xfId="0" applyFont="1" applyFill="1" applyBorder="1"/>
    <xf numFmtId="0" fontId="38" fillId="0" borderId="12" xfId="0" applyFont="1" applyFill="1" applyBorder="1"/>
    <xf numFmtId="1" fontId="41" fillId="3" borderId="1" xfId="2" applyNumberFormat="1" applyFont="1" applyFill="1" applyBorder="1" applyAlignment="1">
      <alignment horizontal="center"/>
    </xf>
    <xf numFmtId="1" fontId="42" fillId="3" borderId="1" xfId="2" applyNumberFormat="1" applyFont="1" applyFill="1" applyBorder="1" applyAlignment="1">
      <alignment horizontal="center"/>
    </xf>
    <xf numFmtId="1" fontId="41" fillId="0" borderId="1" xfId="2" applyNumberFormat="1" applyFont="1" applyFill="1" applyBorder="1" applyAlignment="1">
      <alignment horizontal="center"/>
    </xf>
    <xf numFmtId="1" fontId="43" fillId="0" borderId="1" xfId="2" applyNumberFormat="1" applyFont="1" applyFill="1" applyBorder="1" applyAlignment="1">
      <alignment horizontal="center"/>
    </xf>
    <xf numFmtId="1" fontId="41" fillId="3" borderId="12" xfId="2" applyNumberFormat="1" applyFont="1" applyFill="1" applyBorder="1" applyAlignment="1">
      <alignment horizontal="center"/>
    </xf>
    <xf numFmtId="1" fontId="41" fillId="0" borderId="12" xfId="2" applyNumberFormat="1" applyFont="1" applyFill="1" applyBorder="1" applyAlignment="1">
      <alignment horizontal="center"/>
    </xf>
    <xf numFmtId="1" fontId="38" fillId="5" borderId="1" xfId="2" applyNumberFormat="1" applyFont="1" applyFill="1" applyBorder="1" applyAlignment="1">
      <alignment horizontal="center"/>
    </xf>
    <xf numFmtId="1" fontId="39" fillId="3" borderId="1" xfId="2" applyNumberFormat="1" applyFont="1" applyFill="1" applyBorder="1" applyAlignment="1">
      <alignment horizontal="center"/>
    </xf>
    <xf numFmtId="1" fontId="38" fillId="0" borderId="1" xfId="2" applyNumberFormat="1" applyFont="1" applyFill="1" applyBorder="1" applyAlignment="1">
      <alignment horizontal="center"/>
    </xf>
    <xf numFmtId="1" fontId="40" fillId="0" borderId="1" xfId="2" applyNumberFormat="1" applyFont="1" applyFill="1" applyBorder="1" applyAlignment="1">
      <alignment horizontal="center"/>
    </xf>
    <xf numFmtId="1" fontId="38" fillId="0" borderId="12" xfId="2" applyNumberFormat="1" applyFont="1" applyFill="1" applyBorder="1" applyAlignment="1">
      <alignment horizontal="center"/>
    </xf>
    <xf numFmtId="0" fontId="36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7" fillId="0" borderId="1" xfId="0" applyFont="1" applyBorder="1"/>
    <xf numFmtId="0" fontId="36" fillId="0" borderId="0" xfId="0" applyFont="1" applyBorder="1" applyAlignment="1">
      <alignment horizontal="center" vertical="center"/>
    </xf>
    <xf numFmtId="1" fontId="23" fillId="5" borderId="1" xfId="2" applyNumberFormat="1" applyFont="1" applyFill="1" applyBorder="1" applyAlignment="1">
      <alignment horizontal="center"/>
    </xf>
    <xf numFmtId="0" fontId="36" fillId="0" borderId="0" xfId="0" applyFont="1" applyBorder="1" applyAlignment="1">
      <alignment horizontal="center" vertical="center"/>
    </xf>
    <xf numFmtId="1" fontId="39" fillId="0" borderId="1" xfId="2" applyNumberFormat="1" applyFont="1" applyFill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36" fillId="0" borderId="0" xfId="0" applyFont="1" applyBorder="1" applyAlignment="1">
      <alignment horizontal="center" vertical="center"/>
    </xf>
    <xf numFmtId="0" fontId="0" fillId="0" borderId="26" xfId="0" applyBorder="1" applyAlignment="1">
      <alignment horizontal="center"/>
    </xf>
    <xf numFmtId="0" fontId="36" fillId="0" borderId="0" xfId="0" applyFont="1" applyBorder="1" applyAlignment="1">
      <alignment horizontal="center" vertical="center"/>
    </xf>
    <xf numFmtId="1" fontId="39" fillId="5" borderId="1" xfId="2" applyNumberFormat="1" applyFont="1" applyFill="1" applyBorder="1" applyAlignment="1">
      <alignment horizontal="center"/>
    </xf>
    <xf numFmtId="1" fontId="42" fillId="0" borderId="1" xfId="2" applyNumberFormat="1" applyFont="1" applyFill="1" applyBorder="1" applyAlignment="1">
      <alignment horizontal="center"/>
    </xf>
    <xf numFmtId="1" fontId="33" fillId="5" borderId="1" xfId="2" applyNumberFormat="1" applyFont="1" applyFill="1" applyBorder="1" applyAlignment="1">
      <alignment horizontal="center"/>
    </xf>
    <xf numFmtId="0" fontId="28" fillId="3" borderId="0" xfId="0" applyFont="1" applyFill="1"/>
    <xf numFmtId="0" fontId="27" fillId="0" borderId="1" xfId="0" applyFont="1" applyFill="1" applyBorder="1"/>
    <xf numFmtId="0" fontId="27" fillId="3" borderId="1" xfId="0" applyFont="1" applyFill="1" applyBorder="1"/>
    <xf numFmtId="0" fontId="27" fillId="0" borderId="27" xfId="0" applyFont="1" applyBorder="1"/>
    <xf numFmtId="0" fontId="23" fillId="0" borderId="27" xfId="0" applyFont="1" applyFill="1" applyBorder="1"/>
    <xf numFmtId="0" fontId="27" fillId="3" borderId="27" xfId="0" applyFont="1" applyFill="1" applyBorder="1"/>
    <xf numFmtId="0" fontId="23" fillId="3" borderId="27" xfId="0" applyFont="1" applyFill="1" applyBorder="1"/>
    <xf numFmtId="0" fontId="27" fillId="0" borderId="27" xfId="0" applyFont="1" applyFill="1" applyBorder="1"/>
    <xf numFmtId="1" fontId="23" fillId="3" borderId="27" xfId="2" applyNumberFormat="1" applyFont="1" applyFill="1" applyBorder="1" applyAlignment="1">
      <alignment horizontal="center"/>
    </xf>
    <xf numFmtId="1" fontId="27" fillId="3" borderId="27" xfId="2" applyNumberFormat="1" applyFont="1" applyFill="1" applyBorder="1" applyAlignment="1">
      <alignment horizontal="center"/>
    </xf>
    <xf numFmtId="0" fontId="3" fillId="4" borderId="1" xfId="0" applyFont="1" applyFill="1" applyBorder="1"/>
    <xf numFmtId="1" fontId="23" fillId="4" borderId="1" xfId="2" applyNumberFormat="1" applyFont="1" applyFill="1" applyBorder="1" applyAlignment="1">
      <alignment horizontal="center"/>
    </xf>
    <xf numFmtId="1" fontId="27" fillId="4" borderId="1" xfId="2" applyNumberFormat="1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23" fillId="0" borderId="1" xfId="0" applyFont="1" applyBorder="1"/>
    <xf numFmtId="0" fontId="23" fillId="0" borderId="27" xfId="0" applyFont="1" applyBorder="1"/>
    <xf numFmtId="0" fontId="27" fillId="4" borderId="1" xfId="0" applyFont="1" applyFill="1" applyBorder="1"/>
    <xf numFmtId="0" fontId="27" fillId="0" borderId="1" xfId="0" applyFont="1" applyBorder="1" applyAlignment="1">
      <alignment horizontal="center" vertical="center"/>
    </xf>
    <xf numFmtId="1" fontId="33" fillId="0" borderId="1" xfId="2" applyNumberFormat="1" applyFont="1" applyFill="1" applyBorder="1" applyAlignment="1">
      <alignment horizontal="center"/>
    </xf>
    <xf numFmtId="0" fontId="0" fillId="0" borderId="0" xfId="0" applyFill="1"/>
    <xf numFmtId="0" fontId="36" fillId="0" borderId="0" xfId="0" applyFont="1" applyAlignment="1">
      <alignment horizontal="center" vertical="center"/>
    </xf>
    <xf numFmtId="0" fontId="3" fillId="5" borderId="28" xfId="0" applyFont="1" applyFill="1" applyBorder="1" applyAlignment="1">
      <alignment horizontal="center"/>
    </xf>
    <xf numFmtId="0" fontId="3" fillId="5" borderId="16" xfId="0" applyFont="1" applyFill="1" applyBorder="1" applyAlignment="1">
      <alignment horizontal="center"/>
    </xf>
    <xf numFmtId="0" fontId="8" fillId="0" borderId="0" xfId="0" applyFont="1" applyFill="1"/>
    <xf numFmtId="0" fontId="21" fillId="0" borderId="0" xfId="0" applyFont="1" applyFill="1" applyBorder="1"/>
    <xf numFmtId="0" fontId="36" fillId="0" borderId="0" xfId="0" applyFont="1" applyFill="1" applyBorder="1" applyAlignment="1">
      <alignment horizontal="center" vertical="center"/>
    </xf>
    <xf numFmtId="0" fontId="20" fillId="0" borderId="0" xfId="0" applyFont="1" applyFill="1" applyBorder="1"/>
    <xf numFmtId="0" fontId="10" fillId="0" borderId="1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 wrapText="1"/>
    </xf>
    <xf numFmtId="0" fontId="33" fillId="0" borderId="2" xfId="0" applyFont="1" applyFill="1" applyBorder="1" applyAlignment="1">
      <alignment horizontal="center"/>
    </xf>
    <xf numFmtId="0" fontId="23" fillId="0" borderId="3" xfId="0" applyFont="1" applyFill="1" applyBorder="1" applyAlignment="1">
      <alignment horizontal="center"/>
    </xf>
    <xf numFmtId="0" fontId="22" fillId="0" borderId="0" xfId="0" applyFont="1" applyFill="1"/>
    <xf numFmtId="0" fontId="32" fillId="0" borderId="2" xfId="0" applyFont="1" applyFill="1" applyBorder="1" applyAlignment="1">
      <alignment horizontal="center"/>
    </xf>
    <xf numFmtId="0" fontId="27" fillId="0" borderId="3" xfId="0" applyFont="1" applyFill="1" applyBorder="1" applyAlignment="1">
      <alignment horizontal="center"/>
    </xf>
    <xf numFmtId="0" fontId="28" fillId="0" borderId="0" xfId="0" applyFont="1" applyFill="1"/>
    <xf numFmtId="0" fontId="32" fillId="0" borderId="0" xfId="0" applyFont="1" applyFill="1"/>
    <xf numFmtId="0" fontId="36" fillId="0" borderId="0" xfId="0" applyFont="1" applyFill="1"/>
    <xf numFmtId="0" fontId="36" fillId="0" borderId="0" xfId="0" applyFont="1" applyFill="1" applyAlignment="1">
      <alignment horizontal="center"/>
    </xf>
    <xf numFmtId="0" fontId="9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7" fillId="0" borderId="0" xfId="0" applyFont="1" applyFill="1"/>
    <xf numFmtId="0" fontId="35" fillId="0" borderId="0" xfId="0" applyFont="1" applyFill="1"/>
    <xf numFmtId="0" fontId="35" fillId="0" borderId="0" xfId="0" applyFont="1" applyFill="1" applyAlignment="1">
      <alignment horizontal="center"/>
    </xf>
    <xf numFmtId="0" fontId="32" fillId="0" borderId="0" xfId="0" applyFont="1" applyFill="1" applyAlignment="1">
      <alignment horizontal="center"/>
    </xf>
    <xf numFmtId="0" fontId="7" fillId="0" borderId="0" xfId="0" applyFont="1" applyFill="1" applyAlignment="1">
      <alignment horizontal="center" vertical="center"/>
    </xf>
    <xf numFmtId="0" fontId="30" fillId="0" borderId="15" xfId="0" applyFont="1" applyBorder="1" applyAlignment="1">
      <alignment horizontal="center"/>
    </xf>
    <xf numFmtId="0" fontId="4" fillId="8" borderId="29" xfId="0" applyFont="1" applyFill="1" applyBorder="1" applyAlignment="1">
      <alignment horizontal="center" wrapText="1"/>
    </xf>
    <xf numFmtId="0" fontId="4" fillId="0" borderId="29" xfId="0" applyFont="1" applyBorder="1" applyAlignment="1">
      <alignment horizontal="center" wrapText="1"/>
    </xf>
    <xf numFmtId="0" fontId="4" fillId="0" borderId="30" xfId="0" applyFont="1" applyBorder="1" applyAlignment="1">
      <alignment horizontal="center" wrapText="1"/>
    </xf>
    <xf numFmtId="0" fontId="31" fillId="0" borderId="31" xfId="0" applyFont="1" applyFill="1" applyBorder="1"/>
    <xf numFmtId="0" fontId="31" fillId="0" borderId="32" xfId="0" applyFont="1" applyFill="1" applyBorder="1" applyAlignment="1">
      <alignment horizontal="center"/>
    </xf>
    <xf numFmtId="0" fontId="30" fillId="0" borderId="32" xfId="0" applyFont="1" applyFill="1" applyBorder="1" applyAlignment="1">
      <alignment horizontal="center"/>
    </xf>
    <xf numFmtId="0" fontId="30" fillId="2" borderId="32" xfId="0" applyFont="1" applyFill="1" applyBorder="1" applyAlignment="1">
      <alignment horizontal="center"/>
    </xf>
    <xf numFmtId="0" fontId="30" fillId="0" borderId="32" xfId="0" applyFont="1" applyBorder="1" applyAlignment="1">
      <alignment horizontal="center"/>
    </xf>
    <xf numFmtId="0" fontId="30" fillId="2" borderId="33" xfId="0" applyFont="1" applyFill="1" applyBorder="1" applyAlignment="1">
      <alignment horizontal="center"/>
    </xf>
    <xf numFmtId="0" fontId="31" fillId="0" borderId="32" xfId="0" applyFont="1" applyBorder="1" applyAlignment="1">
      <alignment horizontal="center"/>
    </xf>
    <xf numFmtId="0" fontId="44" fillId="0" borderId="31" xfId="0" applyFont="1" applyFill="1" applyBorder="1"/>
    <xf numFmtId="0" fontId="44" fillId="0" borderId="32" xfId="0" applyFont="1" applyFill="1" applyBorder="1" applyAlignment="1">
      <alignment horizontal="center"/>
    </xf>
    <xf numFmtId="0" fontId="31" fillId="0" borderId="31" xfId="0" applyFont="1" applyBorder="1"/>
    <xf numFmtId="0" fontId="31" fillId="3" borderId="31" xfId="0" applyFont="1" applyFill="1" applyBorder="1"/>
    <xf numFmtId="0" fontId="44" fillId="0" borderId="31" xfId="0" applyFont="1" applyBorder="1"/>
    <xf numFmtId="0" fontId="3" fillId="0" borderId="34" xfId="0" applyFont="1" applyFill="1" applyBorder="1" applyAlignment="1">
      <alignment horizontal="center"/>
    </xf>
    <xf numFmtId="0" fontId="44" fillId="0" borderId="35" xfId="0" applyFont="1" applyFill="1" applyBorder="1"/>
    <xf numFmtId="0" fontId="44" fillId="0" borderId="36" xfId="0" applyFont="1" applyFill="1" applyBorder="1" applyAlignment="1">
      <alignment horizontal="center"/>
    </xf>
    <xf numFmtId="0" fontId="30" fillId="0" borderId="36" xfId="0" applyFont="1" applyBorder="1" applyAlignment="1">
      <alignment horizontal="center"/>
    </xf>
    <xf numFmtId="0" fontId="30" fillId="2" borderId="36" xfId="0" applyFont="1" applyFill="1" applyBorder="1" applyAlignment="1">
      <alignment horizontal="center"/>
    </xf>
    <xf numFmtId="0" fontId="0" fillId="0" borderId="37" xfId="0" applyBorder="1" applyAlignment="1">
      <alignment horizontal="center"/>
    </xf>
    <xf numFmtId="0" fontId="4" fillId="0" borderId="38" xfId="0" applyFont="1" applyBorder="1" applyAlignment="1">
      <alignment horizontal="center" wrapText="1"/>
    </xf>
    <xf numFmtId="0" fontId="30" fillId="0" borderId="33" xfId="0" applyFont="1" applyBorder="1" applyAlignment="1">
      <alignment horizontal="center"/>
    </xf>
    <xf numFmtId="0" fontId="30" fillId="0" borderId="39" xfId="0" applyFont="1" applyBorder="1" applyAlignment="1">
      <alignment horizontal="center"/>
    </xf>
    <xf numFmtId="0" fontId="44" fillId="0" borderId="40" xfId="0" applyFont="1" applyFill="1" applyBorder="1"/>
    <xf numFmtId="0" fontId="44" fillId="0" borderId="41" xfId="0" applyFont="1" applyFill="1" applyBorder="1" applyAlignment="1">
      <alignment horizontal="center"/>
    </xf>
    <xf numFmtId="0" fontId="30" fillId="0" borderId="41" xfId="0" applyFont="1" applyBorder="1" applyAlignment="1">
      <alignment horizontal="center"/>
    </xf>
    <xf numFmtId="0" fontId="30" fillId="2" borderId="41" xfId="0" applyFont="1" applyFill="1" applyBorder="1" applyAlignment="1">
      <alignment horizontal="center"/>
    </xf>
    <xf numFmtId="0" fontId="30" fillId="2" borderId="42" xfId="0" applyFont="1" applyFill="1" applyBorder="1" applyAlignment="1">
      <alignment horizontal="center"/>
    </xf>
    <xf numFmtId="0" fontId="31" fillId="0" borderId="43" xfId="0" applyFont="1" applyFill="1" applyBorder="1"/>
    <xf numFmtId="0" fontId="31" fillId="0" borderId="44" xfId="0" applyFont="1" applyFill="1" applyBorder="1" applyAlignment="1">
      <alignment horizontal="center"/>
    </xf>
    <xf numFmtId="0" fontId="30" fillId="2" borderId="44" xfId="0" applyFont="1" applyFill="1" applyBorder="1" applyAlignment="1">
      <alignment horizontal="center"/>
    </xf>
    <xf numFmtId="0" fontId="30" fillId="0" borderId="44" xfId="0" applyFont="1" applyBorder="1" applyAlignment="1">
      <alignment horizontal="center"/>
    </xf>
    <xf numFmtId="0" fontId="30" fillId="0" borderId="45" xfId="0" applyFont="1" applyBorder="1" applyAlignment="1">
      <alignment horizontal="center"/>
    </xf>
    <xf numFmtId="0" fontId="3" fillId="5" borderId="18" xfId="0" applyFont="1" applyFill="1" applyBorder="1" applyAlignment="1">
      <alignment horizontal="center"/>
    </xf>
    <xf numFmtId="0" fontId="30" fillId="0" borderId="42" xfId="0" applyFont="1" applyBorder="1" applyAlignment="1">
      <alignment horizontal="center"/>
    </xf>
    <xf numFmtId="1" fontId="41" fillId="5" borderId="1" xfId="2" applyNumberFormat="1" applyFont="1" applyFill="1" applyBorder="1" applyAlignment="1">
      <alignment horizontal="center"/>
    </xf>
    <xf numFmtId="0" fontId="31" fillId="0" borderId="40" xfId="0" applyFont="1" applyFill="1" applyBorder="1"/>
    <xf numFmtId="0" fontId="31" fillId="0" borderId="41" xfId="0" applyFont="1" applyFill="1" applyBorder="1" applyAlignment="1">
      <alignment horizontal="center"/>
    </xf>
    <xf numFmtId="0" fontId="30" fillId="0" borderId="41" xfId="0" applyFont="1" applyFill="1" applyBorder="1" applyAlignment="1">
      <alignment horizontal="center"/>
    </xf>
    <xf numFmtId="0" fontId="30" fillId="0" borderId="15" xfId="0" applyFont="1" applyFill="1" applyBorder="1" applyAlignment="1">
      <alignment horizontal="center"/>
    </xf>
    <xf numFmtId="0" fontId="30" fillId="0" borderId="17" xfId="0" applyFont="1" applyBorder="1" applyAlignment="1">
      <alignment horizontal="center"/>
    </xf>
    <xf numFmtId="0" fontId="30" fillId="2" borderId="46" xfId="0" applyFont="1" applyFill="1" applyBorder="1" applyAlignment="1">
      <alignment horizontal="center"/>
    </xf>
    <xf numFmtId="0" fontId="45" fillId="0" borderId="15" xfId="0" applyFont="1" applyFill="1" applyBorder="1"/>
    <xf numFmtId="0" fontId="45" fillId="0" borderId="15" xfId="0" applyFont="1" applyFill="1" applyBorder="1" applyAlignment="1">
      <alignment horizontal="center"/>
    </xf>
    <xf numFmtId="0" fontId="30" fillId="2" borderId="47" xfId="0" applyFont="1" applyFill="1" applyBorder="1" applyAlignment="1">
      <alignment horizontal="center"/>
    </xf>
    <xf numFmtId="0" fontId="44" fillId="0" borderId="46" xfId="0" applyFont="1" applyFill="1" applyBorder="1"/>
    <xf numFmtId="0" fontId="44" fillId="0" borderId="46" xfId="0" applyFont="1" applyFill="1" applyBorder="1" applyAlignment="1">
      <alignment horizontal="center"/>
    </xf>
    <xf numFmtId="0" fontId="30" fillId="0" borderId="46" xfId="0" applyFont="1" applyBorder="1" applyAlignment="1">
      <alignment horizontal="center"/>
    </xf>
    <xf numFmtId="0" fontId="30" fillId="0" borderId="48" xfId="0" applyFont="1" applyBorder="1" applyAlignment="1">
      <alignment horizontal="center"/>
    </xf>
    <xf numFmtId="0" fontId="3" fillId="0" borderId="28" xfId="0" applyFont="1" applyFill="1" applyBorder="1" applyAlignment="1">
      <alignment horizontal="center"/>
    </xf>
    <xf numFmtId="0" fontId="44" fillId="0" borderId="43" xfId="0" applyFont="1" applyFill="1" applyBorder="1"/>
    <xf numFmtId="0" fontId="44" fillId="0" borderId="44" xfId="0" applyFont="1" applyFill="1" applyBorder="1" applyAlignment="1">
      <alignment horizontal="center"/>
    </xf>
    <xf numFmtId="0" fontId="30" fillId="0" borderId="33" xfId="0" applyFont="1" applyFill="1" applyBorder="1" applyAlignment="1">
      <alignment horizontal="center"/>
    </xf>
    <xf numFmtId="0" fontId="25" fillId="0" borderId="28" xfId="0" applyFont="1" applyBorder="1" applyAlignment="1">
      <alignment horizontal="center" vertical="center"/>
    </xf>
    <xf numFmtId="0" fontId="25" fillId="0" borderId="16" xfId="0" applyFont="1" applyBorder="1" applyAlignment="1">
      <alignment horizontal="center" vertical="center"/>
    </xf>
    <xf numFmtId="0" fontId="25" fillId="0" borderId="18" xfId="0" applyFont="1" applyBorder="1" applyAlignment="1">
      <alignment horizontal="center" vertical="center"/>
    </xf>
    <xf numFmtId="0" fontId="3" fillId="0" borderId="0" xfId="0" applyFont="1" applyBorder="1"/>
    <xf numFmtId="1" fontId="23" fillId="0" borderId="1" xfId="0" applyNumberFormat="1" applyFont="1" applyBorder="1" applyAlignment="1">
      <alignment horizontal="center" vertical="center"/>
    </xf>
    <xf numFmtId="0" fontId="27" fillId="5" borderId="6" xfId="0" applyFont="1" applyFill="1" applyBorder="1" applyAlignment="1">
      <alignment horizontal="center" vertical="center"/>
    </xf>
    <xf numFmtId="0" fontId="3" fillId="0" borderId="8" xfId="0" applyFont="1" applyFill="1" applyBorder="1"/>
    <xf numFmtId="0" fontId="3" fillId="0" borderId="9" xfId="0" applyFont="1" applyFill="1" applyBorder="1"/>
    <xf numFmtId="0" fontId="27" fillId="0" borderId="9" xfId="0" applyFont="1" applyFill="1" applyBorder="1"/>
    <xf numFmtId="1" fontId="27" fillId="0" borderId="9" xfId="2" applyNumberFormat="1" applyFont="1" applyFill="1" applyBorder="1" applyAlignment="1">
      <alignment horizontal="center"/>
    </xf>
    <xf numFmtId="0" fontId="3" fillId="0" borderId="2" xfId="0" applyFont="1" applyFill="1" applyBorder="1"/>
    <xf numFmtId="0" fontId="3" fillId="0" borderId="11" xfId="0" applyFont="1" applyFill="1" applyBorder="1"/>
    <xf numFmtId="0" fontId="3" fillId="0" borderId="12" xfId="0" applyFont="1" applyFill="1" applyBorder="1"/>
    <xf numFmtId="0" fontId="27" fillId="0" borderId="12" xfId="0" applyFont="1" applyFill="1" applyBorder="1"/>
    <xf numFmtId="1" fontId="27" fillId="0" borderId="12" xfId="2" applyNumberFormat="1" applyFont="1" applyFill="1" applyBorder="1" applyAlignment="1">
      <alignment horizontal="center"/>
    </xf>
    <xf numFmtId="0" fontId="27" fillId="0" borderId="9" xfId="0" applyFont="1" applyFill="1" applyBorder="1" applyAlignment="1">
      <alignment horizontal="center"/>
    </xf>
    <xf numFmtId="0" fontId="27" fillId="0" borderId="12" xfId="0" applyFont="1" applyFill="1" applyBorder="1" applyAlignment="1">
      <alignment horizontal="center"/>
    </xf>
    <xf numFmtId="0" fontId="3" fillId="0" borderId="2" xfId="0" applyFont="1" applyBorder="1"/>
    <xf numFmtId="0" fontId="3" fillId="0" borderId="11" xfId="0" applyFont="1" applyBorder="1"/>
    <xf numFmtId="0" fontId="3" fillId="0" borderId="12" xfId="0" applyFont="1" applyBorder="1"/>
    <xf numFmtId="0" fontId="27" fillId="0" borderId="12" xfId="0" applyFont="1" applyBorder="1"/>
    <xf numFmtId="0" fontId="3" fillId="0" borderId="8" xfId="0" applyFont="1" applyBorder="1"/>
    <xf numFmtId="0" fontId="3" fillId="0" borderId="9" xfId="0" applyFont="1" applyBorder="1"/>
    <xf numFmtId="1" fontId="27" fillId="3" borderId="9" xfId="2" applyNumberFormat="1" applyFont="1" applyFill="1" applyBorder="1" applyAlignment="1">
      <alignment horizontal="center"/>
    </xf>
    <xf numFmtId="0" fontId="27" fillId="0" borderId="9" xfId="0" applyFont="1" applyBorder="1"/>
    <xf numFmtId="0" fontId="27" fillId="0" borderId="49" xfId="0" applyFont="1" applyBorder="1"/>
    <xf numFmtId="1" fontId="27" fillId="3" borderId="49" xfId="2" applyNumberFormat="1" applyFont="1" applyFill="1" applyBorder="1" applyAlignment="1">
      <alignment horizontal="center"/>
    </xf>
    <xf numFmtId="0" fontId="27" fillId="5" borderId="7" xfId="0" applyFont="1" applyFill="1" applyBorder="1" applyAlignment="1">
      <alignment horizontal="center" vertical="center"/>
    </xf>
    <xf numFmtId="1" fontId="27" fillId="0" borderId="10" xfId="2" applyNumberFormat="1" applyFont="1" applyFill="1" applyBorder="1" applyAlignment="1">
      <alignment horizontal="center"/>
    </xf>
    <xf numFmtId="1" fontId="27" fillId="0" borderId="3" xfId="2" applyNumberFormat="1" applyFont="1" applyFill="1" applyBorder="1" applyAlignment="1">
      <alignment horizontal="center"/>
    </xf>
    <xf numFmtId="1" fontId="27" fillId="0" borderId="22" xfId="2" applyNumberFormat="1" applyFont="1" applyFill="1" applyBorder="1" applyAlignment="1">
      <alignment horizontal="center"/>
    </xf>
    <xf numFmtId="0" fontId="27" fillId="0" borderId="10" xfId="0" applyFont="1" applyFill="1" applyBorder="1"/>
    <xf numFmtId="0" fontId="27" fillId="0" borderId="3" xfId="0" applyFont="1" applyFill="1" applyBorder="1"/>
    <xf numFmtId="0" fontId="27" fillId="0" borderId="22" xfId="0" applyFont="1" applyFill="1" applyBorder="1"/>
    <xf numFmtId="0" fontId="27" fillId="0" borderId="3" xfId="0" applyFont="1" applyBorder="1"/>
    <xf numFmtId="0" fontId="27" fillId="0" borderId="22" xfId="0" applyFont="1" applyBorder="1"/>
    <xf numFmtId="0" fontId="27" fillId="0" borderId="10" xfId="0" applyFont="1" applyBorder="1"/>
    <xf numFmtId="0" fontId="46" fillId="0" borderId="50" xfId="0" applyFont="1" applyBorder="1" applyAlignment="1">
      <alignment horizontal="center" vertical="center" wrapText="1"/>
    </xf>
    <xf numFmtId="0" fontId="46" fillId="3" borderId="50" xfId="0" applyFont="1" applyFill="1" applyBorder="1" applyAlignment="1">
      <alignment horizontal="center" vertical="center" wrapText="1"/>
    </xf>
    <xf numFmtId="0" fontId="46" fillId="0" borderId="50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1" fontId="25" fillId="0" borderId="9" xfId="2" applyNumberFormat="1" applyFont="1" applyFill="1" applyBorder="1" applyAlignment="1">
      <alignment horizontal="center"/>
    </xf>
    <xf numFmtId="1" fontId="25" fillId="0" borderId="10" xfId="2" applyNumberFormat="1" applyFont="1" applyFill="1" applyBorder="1" applyAlignment="1">
      <alignment horizontal="center"/>
    </xf>
    <xf numFmtId="1" fontId="25" fillId="0" borderId="1" xfId="2" applyNumberFormat="1" applyFont="1" applyFill="1" applyBorder="1" applyAlignment="1">
      <alignment horizontal="center"/>
    </xf>
    <xf numFmtId="1" fontId="25" fillId="0" borderId="3" xfId="2" applyNumberFormat="1" applyFont="1" applyFill="1" applyBorder="1" applyAlignment="1">
      <alignment horizontal="center"/>
    </xf>
    <xf numFmtId="1" fontId="25" fillId="0" borderId="12" xfId="2" applyNumberFormat="1" applyFont="1" applyFill="1" applyBorder="1" applyAlignment="1">
      <alignment horizontal="center"/>
    </xf>
    <xf numFmtId="1" fontId="25" fillId="0" borderId="22" xfId="2" applyNumberFormat="1" applyFont="1" applyFill="1" applyBorder="1" applyAlignment="1">
      <alignment horizontal="center"/>
    </xf>
    <xf numFmtId="0" fontId="25" fillId="0" borderId="9" xfId="0" applyFont="1" applyFill="1" applyBorder="1"/>
    <xf numFmtId="0" fontId="25" fillId="0" borderId="10" xfId="0" applyFont="1" applyFill="1" applyBorder="1"/>
    <xf numFmtId="1" fontId="25" fillId="3" borderId="1" xfId="2" applyNumberFormat="1" applyFont="1" applyFill="1" applyBorder="1" applyAlignment="1">
      <alignment horizontal="center"/>
    </xf>
    <xf numFmtId="0" fontId="25" fillId="0" borderId="1" xfId="0" applyFont="1" applyBorder="1"/>
    <xf numFmtId="0" fontId="25" fillId="0" borderId="3" xfId="0" applyFont="1" applyBorder="1"/>
    <xf numFmtId="1" fontId="25" fillId="3" borderId="12" xfId="2" applyNumberFormat="1" applyFont="1" applyFill="1" applyBorder="1" applyAlignment="1">
      <alignment horizontal="center"/>
    </xf>
    <xf numFmtId="0" fontId="25" fillId="0" borderId="12" xfId="0" applyFont="1" applyBorder="1"/>
    <xf numFmtId="0" fontId="25" fillId="0" borderId="22" xfId="0" applyFont="1" applyBorder="1"/>
    <xf numFmtId="1" fontId="25" fillId="3" borderId="9" xfId="2" applyNumberFormat="1" applyFont="1" applyFill="1" applyBorder="1" applyAlignment="1">
      <alignment horizontal="center"/>
    </xf>
    <xf numFmtId="0" fontId="25" fillId="0" borderId="9" xfId="0" applyFont="1" applyBorder="1"/>
    <xf numFmtId="0" fontId="25" fillId="0" borderId="10" xfId="0" applyFont="1" applyBorder="1"/>
    <xf numFmtId="0" fontId="47" fillId="0" borderId="23" xfId="0" applyFont="1" applyFill="1" applyBorder="1" applyAlignment="1">
      <alignment horizontal="center" vertical="center" wrapText="1"/>
    </xf>
    <xf numFmtId="0" fontId="47" fillId="3" borderId="23" xfId="0" applyFont="1" applyFill="1" applyBorder="1" applyAlignment="1">
      <alignment horizontal="center" vertical="center" wrapText="1"/>
    </xf>
    <xf numFmtId="0" fontId="47" fillId="3" borderId="37" xfId="0" applyFont="1" applyFill="1" applyBorder="1" applyAlignment="1">
      <alignment horizontal="center" vertical="center" wrapText="1"/>
    </xf>
    <xf numFmtId="1" fontId="25" fillId="5" borderId="4" xfId="0" applyNumberFormat="1" applyFont="1" applyFill="1" applyBorder="1" applyAlignment="1">
      <alignment horizontal="center" vertical="center"/>
    </xf>
    <xf numFmtId="1" fontId="25" fillId="5" borderId="51" xfId="0" applyNumberFormat="1" applyFont="1" applyFill="1" applyBorder="1" applyAlignment="1">
      <alignment horizontal="center" vertical="center"/>
    </xf>
    <xf numFmtId="1" fontId="25" fillId="5" borderId="5" xfId="0" applyNumberFormat="1" applyFont="1" applyFill="1" applyBorder="1" applyAlignment="1">
      <alignment horizontal="center" vertical="center"/>
    </xf>
    <xf numFmtId="0" fontId="46" fillId="0" borderId="10" xfId="0" applyFont="1" applyFill="1" applyBorder="1" applyAlignment="1">
      <alignment horizontal="center" vertical="center" wrapText="1"/>
    </xf>
    <xf numFmtId="1" fontId="27" fillId="3" borderId="10" xfId="2" applyNumberFormat="1" applyFont="1" applyFill="1" applyBorder="1" applyAlignment="1">
      <alignment horizontal="center"/>
    </xf>
    <xf numFmtId="1" fontId="27" fillId="3" borderId="3" xfId="2" applyNumberFormat="1" applyFont="1" applyFill="1" applyBorder="1" applyAlignment="1">
      <alignment horizontal="center"/>
    </xf>
    <xf numFmtId="1" fontId="27" fillId="3" borderId="22" xfId="2" applyNumberFormat="1" applyFont="1" applyFill="1" applyBorder="1" applyAlignment="1">
      <alignment horizontal="center"/>
    </xf>
    <xf numFmtId="0" fontId="3" fillId="0" borderId="0" xfId="1" applyAlignment="1">
      <alignment horizontal="center"/>
    </xf>
    <xf numFmtId="0" fontId="13" fillId="0" borderId="0" xfId="1" applyFont="1"/>
    <xf numFmtId="0" fontId="15" fillId="0" borderId="0" xfId="1" applyFont="1"/>
    <xf numFmtId="0" fontId="3" fillId="0" borderId="0" xfId="1" applyFont="1" applyAlignment="1">
      <alignment horizontal="center"/>
    </xf>
    <xf numFmtId="0" fontId="7" fillId="0" borderId="0" xfId="1" applyFont="1" applyAlignment="1">
      <alignment horizontal="center"/>
    </xf>
    <xf numFmtId="0" fontId="17" fillId="0" borderId="0" xfId="1" applyFont="1" applyFill="1" applyAlignment="1">
      <alignment horizontal="center"/>
    </xf>
    <xf numFmtId="0" fontId="48" fillId="0" borderId="0" xfId="1" applyFont="1" applyFill="1" applyAlignment="1">
      <alignment horizontal="left"/>
    </xf>
    <xf numFmtId="0" fontId="13" fillId="0" borderId="0" xfId="1" applyFont="1" applyFill="1" applyAlignment="1">
      <alignment horizontal="center"/>
    </xf>
    <xf numFmtId="0" fontId="3" fillId="0" borderId="0" xfId="1" applyFill="1" applyAlignment="1">
      <alignment horizontal="center"/>
    </xf>
    <xf numFmtId="0" fontId="49" fillId="0" borderId="0" xfId="1" applyFont="1" applyFill="1"/>
    <xf numFmtId="0" fontId="48" fillId="0" borderId="0" xfId="1" applyFont="1" applyFill="1"/>
    <xf numFmtId="0" fontId="17" fillId="4" borderId="22" xfId="1" applyFont="1" applyFill="1" applyBorder="1" applyAlignment="1">
      <alignment horizontal="center"/>
    </xf>
    <xf numFmtId="0" fontId="48" fillId="0" borderId="12" xfId="1" applyFont="1" applyFill="1" applyBorder="1" applyAlignment="1">
      <alignment horizontal="left"/>
    </xf>
    <xf numFmtId="0" fontId="17" fillId="4" borderId="12" xfId="1" applyFont="1" applyFill="1" applyBorder="1" applyAlignment="1">
      <alignment horizontal="center"/>
    </xf>
    <xf numFmtId="0" fontId="3" fillId="0" borderId="12" xfId="1" applyFont="1" applyFill="1" applyBorder="1" applyAlignment="1">
      <alignment horizontal="center"/>
    </xf>
    <xf numFmtId="0" fontId="17" fillId="4" borderId="10" xfId="1" applyFont="1" applyFill="1" applyBorder="1" applyAlignment="1">
      <alignment horizontal="center"/>
    </xf>
    <xf numFmtId="0" fontId="48" fillId="0" borderId="9" xfId="1" applyFont="1" applyFill="1" applyBorder="1" applyAlignment="1">
      <alignment horizontal="left"/>
    </xf>
    <xf numFmtId="0" fontId="17" fillId="4" borderId="9" xfId="1" applyFont="1" applyFill="1" applyBorder="1" applyAlignment="1">
      <alignment horizontal="center"/>
    </xf>
    <xf numFmtId="0" fontId="3" fillId="0" borderId="9" xfId="1" applyFont="1" applyFill="1" applyBorder="1" applyAlignment="1">
      <alignment horizontal="center"/>
    </xf>
    <xf numFmtId="49" fontId="13" fillId="0" borderId="0" xfId="1" applyNumberFormat="1" applyFont="1"/>
    <xf numFmtId="49" fontId="15" fillId="0" borderId="1" xfId="1" applyNumberFormat="1" applyFont="1" applyFill="1" applyBorder="1"/>
    <xf numFmtId="0" fontId="15" fillId="0" borderId="11" xfId="1" applyFont="1" applyBorder="1" applyAlignment="1">
      <alignment horizontal="center"/>
    </xf>
    <xf numFmtId="0" fontId="13" fillId="0" borderId="12" xfId="1" applyFont="1" applyFill="1" applyBorder="1" applyAlignment="1">
      <alignment horizontal="center"/>
    </xf>
    <xf numFmtId="0" fontId="15" fillId="0" borderId="2" xfId="1" applyFont="1" applyBorder="1" applyAlignment="1">
      <alignment horizontal="center"/>
    </xf>
    <xf numFmtId="0" fontId="13" fillId="0" borderId="9" xfId="1" applyFont="1" applyFill="1" applyBorder="1" applyAlignment="1">
      <alignment horizontal="center"/>
    </xf>
    <xf numFmtId="1" fontId="6" fillId="9" borderId="1" xfId="1" applyNumberFormat="1" applyFont="1" applyFill="1" applyBorder="1" applyAlignment="1">
      <alignment horizontal="center"/>
    </xf>
    <xf numFmtId="0" fontId="6" fillId="9" borderId="1" xfId="1" applyFont="1" applyFill="1" applyBorder="1" applyAlignment="1">
      <alignment horizontal="center"/>
    </xf>
    <xf numFmtId="49" fontId="15" fillId="9" borderId="1" xfId="1" applyNumberFormat="1" applyFont="1" applyFill="1" applyBorder="1"/>
    <xf numFmtId="0" fontId="48" fillId="0" borderId="0" xfId="1" applyFont="1" applyFill="1" applyAlignment="1">
      <alignment horizontal="center"/>
    </xf>
    <xf numFmtId="0" fontId="3" fillId="0" borderId="0" xfId="1" applyFont="1"/>
    <xf numFmtId="0" fontId="17" fillId="10" borderId="12" xfId="1" applyFont="1" applyFill="1" applyBorder="1" applyAlignment="1">
      <alignment horizontal="center"/>
    </xf>
    <xf numFmtId="0" fontId="15" fillId="0" borderId="0" xfId="1" applyFont="1" applyAlignment="1">
      <alignment horizontal="center"/>
    </xf>
    <xf numFmtId="192" fontId="6" fillId="0" borderId="52" xfId="1" applyNumberFormat="1" applyFont="1" applyBorder="1" applyAlignment="1">
      <alignment horizontal="center"/>
    </xf>
    <xf numFmtId="0" fontId="6" fillId="0" borderId="53" xfId="1" applyFont="1" applyBorder="1" applyAlignment="1">
      <alignment horizontal="center"/>
    </xf>
    <xf numFmtId="0" fontId="31" fillId="11" borderId="49" xfId="1" applyFont="1" applyFill="1" applyBorder="1" applyAlignment="1">
      <alignment horizontal="center"/>
    </xf>
    <xf numFmtId="0" fontId="31" fillId="11" borderId="12" xfId="1" applyFont="1" applyFill="1" applyBorder="1" applyAlignment="1">
      <alignment horizontal="center"/>
    </xf>
    <xf numFmtId="0" fontId="50" fillId="0" borderId="12" xfId="1" applyFont="1" applyFill="1" applyBorder="1"/>
    <xf numFmtId="192" fontId="6" fillId="0" borderId="54" xfId="1" applyNumberFormat="1" applyFont="1" applyBorder="1" applyAlignment="1">
      <alignment horizontal="center"/>
    </xf>
    <xf numFmtId="0" fontId="6" fillId="0" borderId="55" xfId="1" applyFont="1" applyBorder="1" applyAlignment="1">
      <alignment horizontal="center"/>
    </xf>
    <xf numFmtId="0" fontId="31" fillId="12" borderId="27" xfId="1" applyFont="1" applyFill="1" applyBorder="1" applyAlignment="1">
      <alignment horizontal="center"/>
    </xf>
    <xf numFmtId="0" fontId="31" fillId="11" borderId="1" xfId="1" applyFont="1" applyFill="1" applyBorder="1" applyAlignment="1">
      <alignment horizontal="center"/>
    </xf>
    <xf numFmtId="0" fontId="50" fillId="0" borderId="1" xfId="1" applyFont="1" applyFill="1" applyBorder="1"/>
    <xf numFmtId="0" fontId="31" fillId="11" borderId="27" xfId="1" applyFont="1" applyFill="1" applyBorder="1" applyAlignment="1">
      <alignment horizontal="center"/>
    </xf>
    <xf numFmtId="0" fontId="51" fillId="0" borderId="1" xfId="1" applyFont="1" applyFill="1" applyBorder="1"/>
    <xf numFmtId="0" fontId="31" fillId="12" borderId="1" xfId="1" applyFont="1" applyFill="1" applyBorder="1" applyAlignment="1">
      <alignment horizontal="center"/>
    </xf>
    <xf numFmtId="0" fontId="14" fillId="0" borderId="0" xfId="1" applyFont="1"/>
    <xf numFmtId="0" fontId="14" fillId="0" borderId="56" xfId="1" applyFont="1" applyBorder="1"/>
    <xf numFmtId="0" fontId="14" fillId="0" borderId="57" xfId="1" applyFont="1" applyBorder="1" applyAlignment="1">
      <alignment horizontal="center"/>
    </xf>
    <xf numFmtId="0" fontId="14" fillId="0" borderId="50" xfId="1" applyFont="1" applyBorder="1" applyAlignment="1">
      <alignment horizontal="center"/>
    </xf>
    <xf numFmtId="0" fontId="14" fillId="0" borderId="9" xfId="1" applyFont="1" applyBorder="1" applyAlignment="1">
      <alignment horizontal="center"/>
    </xf>
    <xf numFmtId="0" fontId="16" fillId="0" borderId="58" xfId="1" applyFont="1" applyFill="1" applyBorder="1" applyAlignment="1">
      <alignment horizontal="center"/>
    </xf>
    <xf numFmtId="0" fontId="16" fillId="0" borderId="6" xfId="1" applyFont="1" applyFill="1" applyBorder="1" applyAlignment="1">
      <alignment horizontal="center"/>
    </xf>
    <xf numFmtId="0" fontId="14" fillId="0" borderId="59" xfId="1" applyFont="1" applyFill="1" applyBorder="1" applyAlignment="1">
      <alignment horizontal="center"/>
    </xf>
    <xf numFmtId="0" fontId="14" fillId="0" borderId="0" xfId="1" applyFont="1" applyFill="1" applyAlignment="1">
      <alignment horizontal="center"/>
    </xf>
    <xf numFmtId="0" fontId="14" fillId="0" borderId="0" xfId="1" applyFont="1" applyFill="1"/>
    <xf numFmtId="0" fontId="14" fillId="0" borderId="0" xfId="1" applyFont="1" applyAlignment="1">
      <alignment horizontal="center"/>
    </xf>
    <xf numFmtId="0" fontId="45" fillId="6" borderId="31" xfId="0" applyFont="1" applyFill="1" applyBorder="1"/>
    <xf numFmtId="0" fontId="31" fillId="6" borderId="31" xfId="0" applyFont="1" applyFill="1" applyBorder="1"/>
    <xf numFmtId="0" fontId="31" fillId="6" borderId="32" xfId="0" applyFont="1" applyFill="1" applyBorder="1" applyAlignment="1">
      <alignment horizontal="center"/>
    </xf>
    <xf numFmtId="0" fontId="30" fillId="6" borderId="32" xfId="0" applyFont="1" applyFill="1" applyBorder="1" applyAlignment="1">
      <alignment horizontal="center"/>
    </xf>
    <xf numFmtId="0" fontId="30" fillId="6" borderId="33" xfId="0" applyFont="1" applyFill="1" applyBorder="1" applyAlignment="1">
      <alignment horizontal="center"/>
    </xf>
    <xf numFmtId="0" fontId="3" fillId="6" borderId="0" xfId="0" applyFont="1" applyFill="1"/>
    <xf numFmtId="0" fontId="3" fillId="6" borderId="0" xfId="0" applyFont="1" applyFill="1" applyAlignment="1">
      <alignment wrapText="1"/>
    </xf>
    <xf numFmtId="0" fontId="25" fillId="6" borderId="0" xfId="0" applyFont="1" applyFill="1"/>
    <xf numFmtId="0" fontId="45" fillId="6" borderId="32" xfId="0" applyFont="1" applyFill="1" applyBorder="1" applyAlignment="1">
      <alignment horizontal="center"/>
    </xf>
    <xf numFmtId="0" fontId="0" fillId="0" borderId="28" xfId="0" applyBorder="1" applyAlignment="1">
      <alignment wrapText="1"/>
    </xf>
    <xf numFmtId="0" fontId="31" fillId="6" borderId="15" xfId="0" applyFont="1" applyFill="1" applyBorder="1"/>
    <xf numFmtId="0" fontId="31" fillId="6" borderId="15" xfId="0" applyFont="1" applyFill="1" applyBorder="1" applyAlignment="1">
      <alignment horizontal="center"/>
    </xf>
    <xf numFmtId="0" fontId="30" fillId="6" borderId="15" xfId="0" applyFont="1" applyFill="1" applyBorder="1" applyAlignment="1">
      <alignment horizontal="center"/>
    </xf>
    <xf numFmtId="0" fontId="30" fillId="6" borderId="47" xfId="0" applyFont="1" applyFill="1" applyBorder="1" applyAlignment="1">
      <alignment horizontal="center"/>
    </xf>
    <xf numFmtId="0" fontId="3" fillId="0" borderId="16" xfId="0" applyFont="1" applyBorder="1"/>
    <xf numFmtId="0" fontId="31" fillId="6" borderId="14" xfId="0" applyFont="1" applyFill="1" applyBorder="1"/>
    <xf numFmtId="0" fontId="31" fillId="6" borderId="14" xfId="0" applyFont="1" applyFill="1" applyBorder="1" applyAlignment="1">
      <alignment horizontal="center"/>
    </xf>
    <xf numFmtId="0" fontId="30" fillId="6" borderId="14" xfId="0" applyFont="1" applyFill="1" applyBorder="1" applyAlignment="1">
      <alignment horizontal="center"/>
    </xf>
    <xf numFmtId="0" fontId="30" fillId="6" borderId="17" xfId="0" applyFont="1" applyFill="1" applyBorder="1" applyAlignment="1">
      <alignment horizontal="center"/>
    </xf>
    <xf numFmtId="0" fontId="44" fillId="6" borderId="14" xfId="0" applyFont="1" applyFill="1" applyBorder="1"/>
    <xf numFmtId="0" fontId="44" fillId="6" borderId="14" xfId="0" applyFont="1" applyFill="1" applyBorder="1" applyAlignment="1">
      <alignment horizontal="center"/>
    </xf>
    <xf numFmtId="0" fontId="31" fillId="5" borderId="14" xfId="0" applyFont="1" applyFill="1" applyBorder="1"/>
    <xf numFmtId="0" fontId="31" fillId="5" borderId="14" xfId="0" applyFont="1" applyFill="1" applyBorder="1" applyAlignment="1">
      <alignment horizontal="center"/>
    </xf>
    <xf numFmtId="0" fontId="30" fillId="5" borderId="14" xfId="0" applyFont="1" applyFill="1" applyBorder="1" applyAlignment="1">
      <alignment horizontal="center"/>
    </xf>
    <xf numFmtId="0" fontId="30" fillId="5" borderId="17" xfId="0" applyFont="1" applyFill="1" applyBorder="1" applyAlignment="1">
      <alignment horizontal="center"/>
    </xf>
    <xf numFmtId="0" fontId="25" fillId="5" borderId="0" xfId="0" applyFont="1" applyFill="1"/>
    <xf numFmtId="0" fontId="44" fillId="5" borderId="14" xfId="0" applyFont="1" applyFill="1" applyBorder="1"/>
    <xf numFmtId="0" fontId="44" fillId="5" borderId="14" xfId="0" applyFont="1" applyFill="1" applyBorder="1" applyAlignment="1">
      <alignment horizontal="center"/>
    </xf>
    <xf numFmtId="0" fontId="31" fillId="5" borderId="46" xfId="0" applyFont="1" applyFill="1" applyBorder="1"/>
    <xf numFmtId="0" fontId="31" fillId="5" borderId="46" xfId="0" applyFont="1" applyFill="1" applyBorder="1" applyAlignment="1">
      <alignment horizontal="center"/>
    </xf>
    <xf numFmtId="0" fontId="30" fillId="5" borderId="46" xfId="0" applyFont="1" applyFill="1" applyBorder="1" applyAlignment="1">
      <alignment horizontal="center"/>
    </xf>
    <xf numFmtId="0" fontId="30" fillId="5" borderId="48" xfId="0" applyFont="1" applyFill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29" fillId="0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60" xfId="0" applyFont="1" applyBorder="1" applyAlignment="1">
      <alignment horizontal="center"/>
    </xf>
    <xf numFmtId="0" fontId="1" fillId="0" borderId="61" xfId="0" applyFont="1" applyBorder="1" applyAlignment="1">
      <alignment horizontal="center"/>
    </xf>
    <xf numFmtId="0" fontId="36" fillId="0" borderId="0" xfId="0" applyFont="1" applyBorder="1" applyAlignment="1">
      <alignment horizontal="center" vertical="center" wrapText="1"/>
    </xf>
    <xf numFmtId="0" fontId="36" fillId="0" borderId="0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wrapText="1"/>
    </xf>
    <xf numFmtId="0" fontId="4" fillId="0" borderId="19" xfId="0" applyFont="1" applyBorder="1" applyAlignment="1">
      <alignment horizontal="center" wrapText="1"/>
    </xf>
    <xf numFmtId="0" fontId="4" fillId="0" borderId="37" xfId="0" applyFont="1" applyBorder="1" applyAlignment="1">
      <alignment horizontal="center" wrapText="1"/>
    </xf>
    <xf numFmtId="0" fontId="4" fillId="0" borderId="21" xfId="0" applyFont="1" applyBorder="1" applyAlignment="1">
      <alignment horizontal="center" wrapText="1"/>
    </xf>
    <xf numFmtId="0" fontId="4" fillId="0" borderId="9" xfId="0" applyFont="1" applyBorder="1" applyAlignment="1">
      <alignment horizontal="center" vertical="center"/>
    </xf>
    <xf numFmtId="0" fontId="3" fillId="0" borderId="9" xfId="0" applyFont="1" applyBorder="1" applyAlignment="1">
      <alignment horizontal="center"/>
    </xf>
    <xf numFmtId="0" fontId="3" fillId="0" borderId="8" xfId="0" applyFont="1" applyBorder="1" applyAlignment="1">
      <alignment wrapText="1"/>
    </xf>
    <xf numFmtId="0" fontId="3" fillId="0" borderId="2" xfId="0" applyFont="1" applyBorder="1" applyAlignment="1">
      <alignment wrapText="1"/>
    </xf>
    <xf numFmtId="0" fontId="4" fillId="0" borderId="9" xfId="0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3" fillId="0" borderId="62" xfId="0" applyFont="1" applyBorder="1" applyAlignment="1">
      <alignment wrapText="1"/>
    </xf>
    <xf numFmtId="0" fontId="3" fillId="0" borderId="25" xfId="0" applyFont="1" applyBorder="1" applyAlignment="1">
      <alignment wrapText="1"/>
    </xf>
    <xf numFmtId="0" fontId="4" fillId="0" borderId="23" xfId="0" applyFont="1" applyBorder="1" applyAlignment="1">
      <alignment wrapText="1"/>
    </xf>
    <xf numFmtId="0" fontId="4" fillId="0" borderId="19" xfId="0" applyFont="1" applyBorder="1" applyAlignment="1">
      <alignment wrapText="1"/>
    </xf>
    <xf numFmtId="0" fontId="3" fillId="0" borderId="50" xfId="0" applyFont="1" applyBorder="1" applyAlignment="1">
      <alignment horizontal="center"/>
    </xf>
    <xf numFmtId="0" fontId="3" fillId="0" borderId="63" xfId="0" applyFont="1" applyBorder="1" applyAlignment="1">
      <alignment horizontal="center"/>
    </xf>
    <xf numFmtId="0" fontId="4" fillId="0" borderId="50" xfId="0" applyFont="1" applyBorder="1" applyAlignment="1">
      <alignment horizontal="center" vertical="center"/>
    </xf>
    <xf numFmtId="0" fontId="4" fillId="0" borderId="64" xfId="0" applyFont="1" applyBorder="1" applyAlignment="1">
      <alignment horizontal="center" vertical="center"/>
    </xf>
    <xf numFmtId="0" fontId="4" fillId="0" borderId="63" xfId="0" applyFont="1" applyBorder="1" applyAlignment="1">
      <alignment horizontal="center" vertical="center"/>
    </xf>
    <xf numFmtId="1" fontId="37" fillId="0" borderId="0" xfId="0" applyNumberFormat="1" applyFont="1" applyAlignment="1">
      <alignment horizontal="center"/>
    </xf>
    <xf numFmtId="0" fontId="4" fillId="0" borderId="23" xfId="0" applyFont="1" applyFill="1" applyBorder="1" applyAlignment="1">
      <alignment horizontal="center" wrapText="1"/>
    </xf>
    <xf numFmtId="0" fontId="4" fillId="0" borderId="19" xfId="0" applyFont="1" applyFill="1" applyBorder="1" applyAlignment="1">
      <alignment horizontal="center" wrapText="1"/>
    </xf>
    <xf numFmtId="0" fontId="4" fillId="0" borderId="37" xfId="0" applyFont="1" applyFill="1" applyBorder="1" applyAlignment="1">
      <alignment horizontal="center" wrapText="1"/>
    </xf>
    <xf numFmtId="0" fontId="4" fillId="0" borderId="21" xfId="0" applyFont="1" applyFill="1" applyBorder="1" applyAlignment="1">
      <alignment horizontal="center" wrapText="1"/>
    </xf>
    <xf numFmtId="1" fontId="37" fillId="0" borderId="0" xfId="0" applyNumberFormat="1" applyFont="1" applyFill="1" applyAlignment="1">
      <alignment horizontal="center"/>
    </xf>
    <xf numFmtId="0" fontId="36" fillId="0" borderId="0" xfId="0" applyFont="1" applyFill="1" applyBorder="1" applyAlignment="1">
      <alignment horizontal="center" vertical="center" wrapText="1"/>
    </xf>
    <xf numFmtId="0" fontId="36" fillId="0" borderId="0" xfId="0" applyFont="1" applyFill="1" applyBorder="1" applyAlignment="1">
      <alignment horizontal="center" vertical="center"/>
    </xf>
    <xf numFmtId="0" fontId="3" fillId="0" borderId="62" xfId="0" applyFont="1" applyFill="1" applyBorder="1" applyAlignment="1">
      <alignment wrapText="1"/>
    </xf>
    <xf numFmtId="0" fontId="3" fillId="0" borderId="25" xfId="0" applyFont="1" applyFill="1" applyBorder="1" applyAlignment="1">
      <alignment wrapText="1"/>
    </xf>
    <xf numFmtId="0" fontId="4" fillId="0" borderId="23" xfId="0" applyFont="1" applyFill="1" applyBorder="1" applyAlignment="1">
      <alignment wrapText="1"/>
    </xf>
    <xf numFmtId="0" fontId="4" fillId="0" borderId="19" xfId="0" applyFont="1" applyFill="1" applyBorder="1" applyAlignment="1">
      <alignment wrapText="1"/>
    </xf>
    <xf numFmtId="0" fontId="3" fillId="0" borderId="50" xfId="0" applyFont="1" applyFill="1" applyBorder="1" applyAlignment="1">
      <alignment horizontal="center"/>
    </xf>
    <xf numFmtId="0" fontId="3" fillId="0" borderId="63" xfId="0" applyFont="1" applyFill="1" applyBorder="1" applyAlignment="1">
      <alignment horizontal="center"/>
    </xf>
    <xf numFmtId="0" fontId="4" fillId="0" borderId="50" xfId="0" applyFont="1" applyFill="1" applyBorder="1" applyAlignment="1">
      <alignment horizontal="center" vertical="center"/>
    </xf>
    <xf numFmtId="0" fontId="4" fillId="0" borderId="64" xfId="0" applyFont="1" applyFill="1" applyBorder="1" applyAlignment="1">
      <alignment horizontal="center" vertical="center"/>
    </xf>
    <xf numFmtId="0" fontId="4" fillId="0" borderId="63" xfId="0" applyFont="1" applyFill="1" applyBorder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36" fillId="0" borderId="65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62" xfId="0" applyFont="1" applyBorder="1" applyAlignment="1">
      <alignment horizontal="center" vertical="center" wrapText="1"/>
    </xf>
    <xf numFmtId="0" fontId="4" fillId="0" borderId="66" xfId="0" applyFont="1" applyBorder="1" applyAlignment="1">
      <alignment horizontal="center" vertical="center" wrapText="1"/>
    </xf>
    <xf numFmtId="0" fontId="3" fillId="0" borderId="62" xfId="1" applyFont="1" applyFill="1" applyBorder="1" applyAlignment="1">
      <alignment horizontal="center" vertical="center"/>
    </xf>
    <xf numFmtId="0" fontId="3" fillId="0" borderId="71" xfId="1" applyBorder="1" applyAlignment="1">
      <alignment horizontal="center" vertical="center"/>
    </xf>
    <xf numFmtId="0" fontId="3" fillId="0" borderId="8" xfId="1" applyFont="1" applyFill="1" applyBorder="1" applyAlignment="1">
      <alignment horizontal="center" vertical="center"/>
    </xf>
    <xf numFmtId="0" fontId="3" fillId="0" borderId="11" xfId="1" applyFont="1" applyFill="1" applyBorder="1" applyAlignment="1">
      <alignment horizontal="center" vertical="center"/>
    </xf>
    <xf numFmtId="0" fontId="14" fillId="0" borderId="69" xfId="1" applyFont="1" applyBorder="1" applyAlignment="1">
      <alignment horizontal="center"/>
    </xf>
    <xf numFmtId="0" fontId="14" fillId="0" borderId="70" xfId="1" applyFont="1" applyBorder="1" applyAlignment="1">
      <alignment horizontal="center"/>
    </xf>
    <xf numFmtId="0" fontId="14" fillId="0" borderId="6" xfId="1" applyFont="1" applyBorder="1" applyAlignment="1">
      <alignment horizontal="center"/>
    </xf>
    <xf numFmtId="0" fontId="14" fillId="0" borderId="8" xfId="1" applyFont="1" applyBorder="1" applyAlignment="1">
      <alignment horizontal="center"/>
    </xf>
    <xf numFmtId="0" fontId="14" fillId="0" borderId="9" xfId="1" applyFont="1" applyBorder="1" applyAlignment="1">
      <alignment horizontal="center"/>
    </xf>
    <xf numFmtId="0" fontId="3" fillId="5" borderId="67" xfId="0" applyFont="1" applyFill="1" applyBorder="1" applyAlignment="1">
      <alignment horizontal="center" vertical="center"/>
    </xf>
    <xf numFmtId="0" fontId="3" fillId="5" borderId="26" xfId="0" applyFont="1" applyFill="1" applyBorder="1" applyAlignment="1">
      <alignment horizontal="center" vertical="center"/>
    </xf>
    <xf numFmtId="0" fontId="3" fillId="5" borderId="68" xfId="0" applyFont="1" applyFill="1" applyBorder="1" applyAlignment="1">
      <alignment horizontal="center" vertical="center"/>
    </xf>
    <xf numFmtId="0" fontId="3" fillId="5" borderId="65" xfId="0" applyFont="1" applyFill="1" applyBorder="1" applyAlignment="1">
      <alignment horizontal="center" vertical="center"/>
    </xf>
    <xf numFmtId="0" fontId="3" fillId="5" borderId="24" xfId="0" applyFont="1" applyFill="1" applyBorder="1" applyAlignment="1">
      <alignment horizontal="center" vertical="center"/>
    </xf>
    <xf numFmtId="0" fontId="3" fillId="5" borderId="72" xfId="0" applyFont="1" applyFill="1" applyBorder="1" applyAlignment="1">
      <alignment horizontal="center" vertical="center"/>
    </xf>
  </cellXfs>
  <cellStyles count="3">
    <cellStyle name="Обычный" xfId="0" builtinId="0"/>
    <cellStyle name="Обычный 2" xfId="1"/>
    <cellStyle name="Обычный_20111106_КоммерТурнир" xfId="2"/>
  </cellStyles>
  <dxfs count="59">
    <dxf>
      <font>
        <color rgb="FF7030A0"/>
      </font>
      <fill>
        <patternFill>
          <bgColor theme="6" tint="0.79998168889431442"/>
        </patternFill>
      </fill>
    </dxf>
    <dxf>
      <fill>
        <patternFill>
          <bgColor rgb="FFFFFF99"/>
        </patternFill>
      </fill>
    </dxf>
    <dxf>
      <font>
        <color rgb="FF7030A0"/>
      </font>
      <fill>
        <patternFill>
          <bgColor theme="6" tint="0.79998168889431442"/>
        </patternFill>
      </fill>
    </dxf>
    <dxf>
      <fill>
        <patternFill>
          <bgColor rgb="FFFFFF99"/>
        </patternFill>
      </fill>
    </dxf>
    <dxf>
      <font>
        <color rgb="FF7030A0"/>
      </font>
      <fill>
        <patternFill>
          <bgColor theme="6" tint="0.79998168889431442"/>
        </patternFill>
      </fill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0070C0"/>
      </font>
      <fill>
        <patternFill>
          <bgColor rgb="FFFFFF99"/>
        </patternFill>
      </fill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K38"/>
  <sheetViews>
    <sheetView workbookViewId="0">
      <selection activeCell="F39" sqref="F39"/>
    </sheetView>
  </sheetViews>
  <sheetFormatPr defaultRowHeight="12.75" x14ac:dyDescent="0.2"/>
  <cols>
    <col min="1" max="1" width="8.28515625" style="6" bestFit="1" customWidth="1"/>
    <col min="2" max="2" width="11.28515625" style="6" bestFit="1" customWidth="1"/>
    <col min="3" max="3" width="8" style="6" bestFit="1" customWidth="1"/>
    <col min="4" max="4" width="23.28515625" style="6" bestFit="1" customWidth="1"/>
    <col min="5" max="8" width="8.5703125" style="6" bestFit="1" customWidth="1"/>
    <col min="9" max="9" width="7.42578125" style="6" bestFit="1" customWidth="1"/>
    <col min="10" max="10" width="11.42578125" style="6" bestFit="1" customWidth="1"/>
    <col min="11" max="11" width="10.85546875" style="6" customWidth="1"/>
    <col min="12" max="16384" width="9.140625" style="6"/>
  </cols>
  <sheetData>
    <row r="1" spans="1:11" ht="18" x14ac:dyDescent="0.25">
      <c r="A1" s="464" t="s">
        <v>76</v>
      </c>
      <c r="B1" s="464"/>
      <c r="C1" s="464"/>
      <c r="D1" s="464"/>
      <c r="E1" s="464"/>
      <c r="F1" s="464"/>
      <c r="G1" s="464"/>
      <c r="H1" s="464"/>
      <c r="I1"/>
      <c r="J1"/>
      <c r="K1"/>
    </row>
    <row r="2" spans="1:11" x14ac:dyDescent="0.2">
      <c r="A2"/>
      <c r="B2"/>
      <c r="C2"/>
      <c r="D2"/>
      <c r="E2"/>
      <c r="F2"/>
      <c r="G2"/>
      <c r="H2"/>
      <c r="I2"/>
      <c r="J2"/>
      <c r="K2"/>
    </row>
    <row r="3" spans="1:11" x14ac:dyDescent="0.2">
      <c r="A3" s="465"/>
      <c r="B3" s="465"/>
      <c r="C3" s="465"/>
      <c r="D3" s="465"/>
      <c r="E3" s="465"/>
      <c r="F3" s="465"/>
      <c r="G3" s="465"/>
      <c r="H3" s="465"/>
      <c r="I3"/>
      <c r="J3"/>
      <c r="K3"/>
    </row>
    <row r="4" spans="1:11" ht="15.75" customHeight="1" x14ac:dyDescent="0.25">
      <c r="A4" s="463" t="s">
        <v>7</v>
      </c>
      <c r="B4" s="466" t="s">
        <v>40</v>
      </c>
      <c r="C4" s="467"/>
      <c r="D4" s="467"/>
      <c r="E4" s="467"/>
      <c r="F4" s="467"/>
      <c r="G4" s="468"/>
      <c r="H4" s="463" t="s">
        <v>41</v>
      </c>
      <c r="I4" s="463" t="s">
        <v>42</v>
      </c>
      <c r="J4" s="463" t="s">
        <v>0</v>
      </c>
      <c r="K4" s="461" t="s">
        <v>77</v>
      </c>
    </row>
    <row r="5" spans="1:11" ht="15.75" x14ac:dyDescent="0.25">
      <c r="A5" s="463"/>
      <c r="B5" s="68" t="s">
        <v>43</v>
      </c>
      <c r="C5" s="68" t="s">
        <v>44</v>
      </c>
      <c r="D5" s="68" t="s">
        <v>45</v>
      </c>
      <c r="E5" s="68" t="s">
        <v>2</v>
      </c>
      <c r="F5" s="68" t="s">
        <v>3</v>
      </c>
      <c r="G5" s="68" t="s">
        <v>4</v>
      </c>
      <c r="H5" s="463"/>
      <c r="I5" s="463"/>
      <c r="J5" s="463"/>
      <c r="K5" s="462"/>
    </row>
    <row r="6" spans="1:11" ht="15.75" x14ac:dyDescent="0.25">
      <c r="A6" s="78">
        <v>1</v>
      </c>
      <c r="B6" s="78">
        <v>1</v>
      </c>
      <c r="C6" s="78">
        <v>1</v>
      </c>
      <c r="D6" s="79" t="s">
        <v>16</v>
      </c>
      <c r="E6" s="80">
        <v>224</v>
      </c>
      <c r="F6" s="80">
        <v>181</v>
      </c>
      <c r="G6" s="81"/>
      <c r="H6" s="82"/>
      <c r="I6" s="80">
        <f>SUM(E6:F6)</f>
        <v>405</v>
      </c>
      <c r="J6" s="83">
        <f>AVERAGE(E6:F6)</f>
        <v>202.5</v>
      </c>
      <c r="K6" s="84">
        <v>39</v>
      </c>
    </row>
    <row r="7" spans="1:11" ht="15.75" x14ac:dyDescent="0.25">
      <c r="A7" s="78">
        <v>2</v>
      </c>
      <c r="B7" s="78">
        <v>3</v>
      </c>
      <c r="C7" s="78">
        <v>1</v>
      </c>
      <c r="D7" s="79" t="s">
        <v>49</v>
      </c>
      <c r="E7" s="80">
        <v>193</v>
      </c>
      <c r="F7" s="80">
        <v>189</v>
      </c>
      <c r="G7" s="81"/>
      <c r="H7" s="82"/>
      <c r="I7" s="80">
        <f t="shared" ref="I7:I15" si="0">SUM(E7:F7)</f>
        <v>382</v>
      </c>
      <c r="J7" s="83">
        <f t="shared" ref="J7:J15" si="1">AVERAGE(E7:F7)</f>
        <v>191</v>
      </c>
      <c r="K7" s="84">
        <v>36</v>
      </c>
    </row>
    <row r="8" spans="1:11" ht="15.75" x14ac:dyDescent="0.25">
      <c r="A8" s="78">
        <v>3</v>
      </c>
      <c r="B8" s="78">
        <v>6</v>
      </c>
      <c r="C8" s="78">
        <v>1</v>
      </c>
      <c r="D8" s="79" t="s">
        <v>66</v>
      </c>
      <c r="E8" s="80">
        <v>177</v>
      </c>
      <c r="F8" s="80">
        <v>181</v>
      </c>
      <c r="G8" s="81"/>
      <c r="H8" s="82"/>
      <c r="I8" s="80">
        <f t="shared" si="0"/>
        <v>358</v>
      </c>
      <c r="J8" s="83">
        <f t="shared" si="1"/>
        <v>179</v>
      </c>
      <c r="K8" s="84">
        <v>33</v>
      </c>
    </row>
    <row r="9" spans="1:11" ht="15.75" x14ac:dyDescent="0.25">
      <c r="A9" s="78">
        <v>4</v>
      </c>
      <c r="B9" s="78">
        <v>5</v>
      </c>
      <c r="C9" s="78">
        <v>2</v>
      </c>
      <c r="D9" s="79" t="s">
        <v>47</v>
      </c>
      <c r="E9" s="80">
        <v>179</v>
      </c>
      <c r="F9" s="80">
        <v>172</v>
      </c>
      <c r="G9" s="81"/>
      <c r="H9" s="82"/>
      <c r="I9" s="80">
        <f t="shared" si="0"/>
        <v>351</v>
      </c>
      <c r="J9" s="83">
        <f t="shared" si="1"/>
        <v>175.5</v>
      </c>
      <c r="K9" s="84">
        <v>30</v>
      </c>
    </row>
    <row r="10" spans="1:11" ht="15.75" x14ac:dyDescent="0.25">
      <c r="A10" s="78">
        <v>5</v>
      </c>
      <c r="B10" s="78">
        <v>1</v>
      </c>
      <c r="C10" s="78">
        <v>2</v>
      </c>
      <c r="D10" s="79" t="s">
        <v>23</v>
      </c>
      <c r="E10" s="80">
        <v>176</v>
      </c>
      <c r="F10" s="80">
        <v>174</v>
      </c>
      <c r="G10" s="81"/>
      <c r="H10" s="82"/>
      <c r="I10" s="80">
        <f t="shared" si="0"/>
        <v>350</v>
      </c>
      <c r="J10" s="83">
        <f t="shared" si="1"/>
        <v>175</v>
      </c>
      <c r="K10" s="84">
        <v>27</v>
      </c>
    </row>
    <row r="11" spans="1:11" ht="15.75" x14ac:dyDescent="0.25">
      <c r="A11" s="78">
        <v>6</v>
      </c>
      <c r="B11" s="78">
        <v>2</v>
      </c>
      <c r="C11" s="78">
        <v>1</v>
      </c>
      <c r="D11" s="79" t="s">
        <v>25</v>
      </c>
      <c r="E11" s="80">
        <v>147</v>
      </c>
      <c r="F11" s="80">
        <v>194</v>
      </c>
      <c r="G11" s="81"/>
      <c r="H11" s="82"/>
      <c r="I11" s="80">
        <f t="shared" si="0"/>
        <v>341</v>
      </c>
      <c r="J11" s="83">
        <f t="shared" si="1"/>
        <v>170.5</v>
      </c>
      <c r="K11" s="84">
        <v>24</v>
      </c>
    </row>
    <row r="12" spans="1:11" ht="15.75" x14ac:dyDescent="0.25">
      <c r="A12" s="78">
        <v>7</v>
      </c>
      <c r="B12" s="78">
        <v>2</v>
      </c>
      <c r="C12" s="78">
        <v>2</v>
      </c>
      <c r="D12" s="79" t="s">
        <v>67</v>
      </c>
      <c r="E12" s="80">
        <v>156</v>
      </c>
      <c r="F12" s="80">
        <v>167</v>
      </c>
      <c r="G12" s="81"/>
      <c r="H12" s="82"/>
      <c r="I12" s="80">
        <f t="shared" si="0"/>
        <v>323</v>
      </c>
      <c r="J12" s="83">
        <f t="shared" si="1"/>
        <v>161.5</v>
      </c>
      <c r="K12" s="84">
        <v>21</v>
      </c>
    </row>
    <row r="13" spans="1:11" ht="15.75" x14ac:dyDescent="0.25">
      <c r="A13" s="78">
        <v>8</v>
      </c>
      <c r="B13" s="78">
        <v>6</v>
      </c>
      <c r="C13" s="78">
        <v>2</v>
      </c>
      <c r="D13" s="79" t="s">
        <v>50</v>
      </c>
      <c r="E13" s="80">
        <v>147</v>
      </c>
      <c r="F13" s="80">
        <v>159</v>
      </c>
      <c r="G13" s="81"/>
      <c r="H13" s="82"/>
      <c r="I13" s="80">
        <f t="shared" si="0"/>
        <v>306</v>
      </c>
      <c r="J13" s="83">
        <f t="shared" si="1"/>
        <v>153</v>
      </c>
      <c r="K13" s="84">
        <v>18</v>
      </c>
    </row>
    <row r="14" spans="1:11" ht="15.75" x14ac:dyDescent="0.25">
      <c r="A14" s="78">
        <v>9</v>
      </c>
      <c r="B14" s="78">
        <v>3</v>
      </c>
      <c r="C14" s="78">
        <v>2</v>
      </c>
      <c r="D14" s="79" t="s">
        <v>27</v>
      </c>
      <c r="E14" s="80">
        <v>148</v>
      </c>
      <c r="F14" s="80">
        <v>140</v>
      </c>
      <c r="G14" s="85"/>
      <c r="H14" s="86"/>
      <c r="I14" s="80">
        <f t="shared" si="0"/>
        <v>288</v>
      </c>
      <c r="J14" s="83">
        <f t="shared" si="1"/>
        <v>144</v>
      </c>
      <c r="K14" s="84">
        <v>16</v>
      </c>
    </row>
    <row r="15" spans="1:11" ht="15.75" x14ac:dyDescent="0.25">
      <c r="A15" s="78">
        <v>10</v>
      </c>
      <c r="B15" s="78">
        <v>5</v>
      </c>
      <c r="C15" s="78">
        <v>1</v>
      </c>
      <c r="D15" s="79" t="s">
        <v>15</v>
      </c>
      <c r="E15" s="80">
        <v>143</v>
      </c>
      <c r="F15" s="80">
        <v>125</v>
      </c>
      <c r="G15" s="81"/>
      <c r="H15" s="82"/>
      <c r="I15" s="80">
        <f t="shared" si="0"/>
        <v>268</v>
      </c>
      <c r="J15" s="83">
        <f t="shared" si="1"/>
        <v>134</v>
      </c>
      <c r="K15" s="84">
        <v>14</v>
      </c>
    </row>
    <row r="16" spans="1:11" ht="15.75" x14ac:dyDescent="0.25">
      <c r="A16" s="72">
        <v>11</v>
      </c>
      <c r="B16" s="72">
        <v>1</v>
      </c>
      <c r="C16" s="72">
        <v>2</v>
      </c>
      <c r="D16" s="73" t="s">
        <v>18</v>
      </c>
      <c r="E16" s="74">
        <v>170</v>
      </c>
      <c r="F16" s="74">
        <v>168</v>
      </c>
      <c r="G16" s="74">
        <v>172</v>
      </c>
      <c r="H16" s="74"/>
      <c r="I16" s="75">
        <f>SUM(E16:G16)</f>
        <v>510</v>
      </c>
      <c r="J16" s="75">
        <f>AVERAGE(E16:G16)</f>
        <v>170</v>
      </c>
      <c r="K16" s="9">
        <v>12</v>
      </c>
    </row>
    <row r="17" spans="1:11" ht="15.75" x14ac:dyDescent="0.25">
      <c r="A17" s="72">
        <v>12</v>
      </c>
      <c r="B17" s="72">
        <v>4</v>
      </c>
      <c r="C17" s="72">
        <v>2</v>
      </c>
      <c r="D17" s="73" t="s">
        <v>19</v>
      </c>
      <c r="E17" s="74">
        <v>159</v>
      </c>
      <c r="F17" s="74">
        <v>157</v>
      </c>
      <c r="G17" s="74">
        <v>191</v>
      </c>
      <c r="H17" s="74"/>
      <c r="I17" s="75">
        <f t="shared" ref="I17:I23" si="2">SUM(E17:G17)</f>
        <v>507</v>
      </c>
      <c r="J17" s="75">
        <f t="shared" ref="J17:J23" si="3">AVERAGE(E17:G17)</f>
        <v>169</v>
      </c>
      <c r="K17" s="9">
        <v>10</v>
      </c>
    </row>
    <row r="18" spans="1:11" ht="15.75" x14ac:dyDescent="0.25">
      <c r="A18" s="72">
        <v>12</v>
      </c>
      <c r="B18" s="72">
        <v>5</v>
      </c>
      <c r="C18" s="72">
        <v>2</v>
      </c>
      <c r="D18" s="73" t="s">
        <v>60</v>
      </c>
      <c r="E18" s="74">
        <v>175</v>
      </c>
      <c r="F18" s="74">
        <v>170</v>
      </c>
      <c r="G18" s="74">
        <v>161</v>
      </c>
      <c r="H18" s="74"/>
      <c r="I18" s="75">
        <f t="shared" si="2"/>
        <v>506</v>
      </c>
      <c r="J18" s="75">
        <f t="shared" si="3"/>
        <v>168.66666666666666</v>
      </c>
      <c r="K18" s="9">
        <v>10</v>
      </c>
    </row>
    <row r="19" spans="1:11" ht="15.75" x14ac:dyDescent="0.25">
      <c r="A19" s="72">
        <v>14</v>
      </c>
      <c r="B19" s="72">
        <v>2</v>
      </c>
      <c r="C19" s="72">
        <v>1</v>
      </c>
      <c r="D19" s="73" t="s">
        <v>56</v>
      </c>
      <c r="E19" s="74">
        <v>187</v>
      </c>
      <c r="F19" s="74">
        <v>164</v>
      </c>
      <c r="G19" s="74">
        <v>148</v>
      </c>
      <c r="H19" s="74"/>
      <c r="I19" s="75">
        <f t="shared" si="2"/>
        <v>499</v>
      </c>
      <c r="J19" s="75">
        <f t="shared" si="3"/>
        <v>166.33333333333334</v>
      </c>
      <c r="K19" s="9">
        <v>7</v>
      </c>
    </row>
    <row r="20" spans="1:11" ht="15.75" x14ac:dyDescent="0.25">
      <c r="A20" s="72">
        <v>14</v>
      </c>
      <c r="B20" s="72">
        <v>6</v>
      </c>
      <c r="C20" s="72">
        <v>2</v>
      </c>
      <c r="D20" s="73" t="s">
        <v>17</v>
      </c>
      <c r="E20" s="74">
        <v>169</v>
      </c>
      <c r="F20" s="74">
        <v>154</v>
      </c>
      <c r="G20" s="74">
        <v>156</v>
      </c>
      <c r="H20" s="74"/>
      <c r="I20" s="75">
        <f t="shared" si="2"/>
        <v>479</v>
      </c>
      <c r="J20" s="75">
        <f>AVERAGE(E20:G20)</f>
        <v>159.66666666666666</v>
      </c>
      <c r="K20" s="9">
        <v>6</v>
      </c>
    </row>
    <row r="21" spans="1:11" ht="15.75" x14ac:dyDescent="0.25">
      <c r="A21" s="72">
        <v>16</v>
      </c>
      <c r="B21" s="72">
        <v>1</v>
      </c>
      <c r="C21" s="72">
        <v>1</v>
      </c>
      <c r="D21" s="73" t="s">
        <v>14</v>
      </c>
      <c r="E21" s="74">
        <v>167</v>
      </c>
      <c r="F21" s="74">
        <v>166</v>
      </c>
      <c r="G21" s="74">
        <v>135</v>
      </c>
      <c r="H21" s="74"/>
      <c r="I21" s="75">
        <f t="shared" si="2"/>
        <v>468</v>
      </c>
      <c r="J21" s="75">
        <f t="shared" si="3"/>
        <v>156</v>
      </c>
      <c r="K21" s="9">
        <v>5</v>
      </c>
    </row>
    <row r="22" spans="1:11" ht="15.75" x14ac:dyDescent="0.25">
      <c r="A22" s="72">
        <v>17</v>
      </c>
      <c r="B22" s="72">
        <v>6</v>
      </c>
      <c r="C22" s="76">
        <v>1</v>
      </c>
      <c r="D22" s="73" t="s">
        <v>46</v>
      </c>
      <c r="E22" s="74">
        <v>134</v>
      </c>
      <c r="F22" s="74">
        <v>161</v>
      </c>
      <c r="G22" s="74">
        <v>153</v>
      </c>
      <c r="H22" s="74"/>
      <c r="I22" s="75">
        <f t="shared" si="2"/>
        <v>448</v>
      </c>
      <c r="J22" s="75">
        <f t="shared" si="3"/>
        <v>149.33333333333334</v>
      </c>
      <c r="K22" s="9">
        <v>4</v>
      </c>
    </row>
    <row r="23" spans="1:11" ht="15.75" x14ac:dyDescent="0.25">
      <c r="A23" s="72">
        <v>18</v>
      </c>
      <c r="B23" s="72">
        <v>5</v>
      </c>
      <c r="C23" s="72">
        <v>1</v>
      </c>
      <c r="D23" s="73" t="s">
        <v>20</v>
      </c>
      <c r="E23" s="74">
        <v>141</v>
      </c>
      <c r="F23" s="74">
        <v>131</v>
      </c>
      <c r="G23" s="74">
        <v>153</v>
      </c>
      <c r="H23" s="74"/>
      <c r="I23" s="75">
        <f t="shared" si="2"/>
        <v>425</v>
      </c>
      <c r="J23" s="75">
        <f t="shared" si="3"/>
        <v>141.66666666666666</v>
      </c>
      <c r="K23" s="9">
        <v>3</v>
      </c>
    </row>
    <row r="24" spans="1:11" ht="15.75" x14ac:dyDescent="0.25">
      <c r="A24" s="69">
        <v>19</v>
      </c>
      <c r="B24" s="69">
        <v>5</v>
      </c>
      <c r="C24" s="69">
        <v>4</v>
      </c>
      <c r="D24" s="7" t="s">
        <v>59</v>
      </c>
      <c r="E24" s="70">
        <v>173</v>
      </c>
      <c r="F24" s="70">
        <v>149</v>
      </c>
      <c r="G24" s="70">
        <v>159</v>
      </c>
      <c r="H24" s="70"/>
      <c r="I24" s="71">
        <f>SUM(E24:H24)</f>
        <v>481</v>
      </c>
      <c r="J24" s="71">
        <f>I24/3</f>
        <v>160.33333333333334</v>
      </c>
      <c r="K24" s="8">
        <v>2</v>
      </c>
    </row>
    <row r="25" spans="1:11" ht="15.75" x14ac:dyDescent="0.25">
      <c r="A25" s="69">
        <v>20</v>
      </c>
      <c r="B25" s="69">
        <v>3</v>
      </c>
      <c r="C25" s="69">
        <v>2</v>
      </c>
      <c r="D25" s="7" t="s">
        <v>51</v>
      </c>
      <c r="E25" s="70">
        <v>170</v>
      </c>
      <c r="F25" s="70">
        <v>146</v>
      </c>
      <c r="G25" s="70">
        <v>154</v>
      </c>
      <c r="H25" s="70">
        <v>8</v>
      </c>
      <c r="I25" s="71">
        <f t="shared" ref="I25:I32" si="4">SUM(E25:H25)</f>
        <v>478</v>
      </c>
      <c r="J25" s="71">
        <f t="shared" ref="J25:J32" si="5">I25/3</f>
        <v>159.33333333333334</v>
      </c>
      <c r="K25" s="8">
        <v>1</v>
      </c>
    </row>
    <row r="26" spans="1:11" ht="15.75" x14ac:dyDescent="0.25">
      <c r="A26" s="69">
        <v>21</v>
      </c>
      <c r="B26" s="69">
        <v>3</v>
      </c>
      <c r="C26" s="69">
        <v>3</v>
      </c>
      <c r="D26" s="7" t="s">
        <v>28</v>
      </c>
      <c r="E26" s="70">
        <v>146</v>
      </c>
      <c r="F26" s="70">
        <v>147</v>
      </c>
      <c r="G26" s="70">
        <v>171</v>
      </c>
      <c r="H26" s="70">
        <v>8</v>
      </c>
      <c r="I26" s="71">
        <f t="shared" si="4"/>
        <v>472</v>
      </c>
      <c r="J26" s="71">
        <f t="shared" si="5"/>
        <v>157.33333333333334</v>
      </c>
      <c r="K26" s="1">
        <v>0</v>
      </c>
    </row>
    <row r="27" spans="1:11" ht="15.75" x14ac:dyDescent="0.25">
      <c r="A27" s="69">
        <v>22</v>
      </c>
      <c r="B27" s="69">
        <v>1</v>
      </c>
      <c r="C27" s="69">
        <v>1</v>
      </c>
      <c r="D27" s="7" t="s">
        <v>55</v>
      </c>
      <c r="E27" s="70">
        <v>142</v>
      </c>
      <c r="F27" s="70">
        <v>180</v>
      </c>
      <c r="G27" s="70">
        <v>147</v>
      </c>
      <c r="H27" s="70"/>
      <c r="I27" s="71">
        <f t="shared" si="4"/>
        <v>469</v>
      </c>
      <c r="J27" s="71">
        <f t="shared" si="5"/>
        <v>156.33333333333334</v>
      </c>
      <c r="K27" s="1">
        <v>0</v>
      </c>
    </row>
    <row r="28" spans="1:11" ht="15.75" x14ac:dyDescent="0.25">
      <c r="A28" s="69">
        <v>23</v>
      </c>
      <c r="B28" s="69">
        <v>1</v>
      </c>
      <c r="C28" s="69">
        <v>2</v>
      </c>
      <c r="D28" s="7" t="s">
        <v>58</v>
      </c>
      <c r="E28" s="70">
        <v>157</v>
      </c>
      <c r="F28" s="70">
        <v>148</v>
      </c>
      <c r="G28" s="70">
        <v>144</v>
      </c>
      <c r="H28" s="70">
        <v>8</v>
      </c>
      <c r="I28" s="71">
        <f t="shared" si="4"/>
        <v>457</v>
      </c>
      <c r="J28" s="71">
        <f t="shared" si="5"/>
        <v>152.33333333333334</v>
      </c>
      <c r="K28" s="1">
        <v>0</v>
      </c>
    </row>
    <row r="29" spans="1:11" ht="15.75" x14ac:dyDescent="0.25">
      <c r="A29" s="69">
        <v>24</v>
      </c>
      <c r="B29" s="69">
        <v>6</v>
      </c>
      <c r="C29" s="69">
        <v>3</v>
      </c>
      <c r="D29" s="7" t="s">
        <v>73</v>
      </c>
      <c r="E29" s="70">
        <v>146</v>
      </c>
      <c r="F29" s="70">
        <v>150</v>
      </c>
      <c r="G29" s="70">
        <v>142</v>
      </c>
      <c r="H29" s="70"/>
      <c r="I29" s="71">
        <f t="shared" si="4"/>
        <v>438</v>
      </c>
      <c r="J29" s="71">
        <f t="shared" si="5"/>
        <v>146</v>
      </c>
      <c r="K29" s="1">
        <v>0</v>
      </c>
    </row>
    <row r="30" spans="1:11" ht="15.75" x14ac:dyDescent="0.25">
      <c r="A30" s="69">
        <v>25</v>
      </c>
      <c r="B30" s="69">
        <v>2</v>
      </c>
      <c r="C30" s="69">
        <v>3</v>
      </c>
      <c r="D30" s="7" t="s">
        <v>74</v>
      </c>
      <c r="E30" s="70">
        <v>130</v>
      </c>
      <c r="F30" s="70">
        <v>141</v>
      </c>
      <c r="G30" s="70">
        <v>156</v>
      </c>
      <c r="H30" s="70">
        <v>8</v>
      </c>
      <c r="I30" s="71">
        <f t="shared" si="4"/>
        <v>435</v>
      </c>
      <c r="J30" s="71">
        <f t="shared" si="5"/>
        <v>145</v>
      </c>
      <c r="K30" s="1">
        <v>0</v>
      </c>
    </row>
    <row r="31" spans="1:11" ht="15.75" x14ac:dyDescent="0.25">
      <c r="A31" s="69">
        <v>26</v>
      </c>
      <c r="B31" s="69">
        <v>2</v>
      </c>
      <c r="C31" s="69">
        <v>2</v>
      </c>
      <c r="D31" s="7" t="s">
        <v>71</v>
      </c>
      <c r="E31" s="70">
        <v>130</v>
      </c>
      <c r="F31" s="70">
        <v>135</v>
      </c>
      <c r="G31" s="70">
        <v>162</v>
      </c>
      <c r="H31" s="70"/>
      <c r="I31" s="71">
        <f t="shared" si="4"/>
        <v>427</v>
      </c>
      <c r="J31" s="71">
        <f t="shared" si="5"/>
        <v>142.33333333333334</v>
      </c>
      <c r="K31" s="1">
        <v>0</v>
      </c>
    </row>
    <row r="32" spans="1:11" ht="15.75" x14ac:dyDescent="0.25">
      <c r="A32" s="69">
        <v>27</v>
      </c>
      <c r="B32" s="69">
        <v>1</v>
      </c>
      <c r="C32" s="69">
        <v>5</v>
      </c>
      <c r="D32" s="7" t="s">
        <v>75</v>
      </c>
      <c r="E32" s="70">
        <v>125</v>
      </c>
      <c r="F32" s="70">
        <v>132</v>
      </c>
      <c r="G32" s="70">
        <v>94</v>
      </c>
      <c r="H32" s="70"/>
      <c r="I32" s="71">
        <f t="shared" si="4"/>
        <v>351</v>
      </c>
      <c r="J32" s="71">
        <f t="shared" si="5"/>
        <v>117</v>
      </c>
      <c r="K32" s="1">
        <v>0</v>
      </c>
    </row>
    <row r="33" spans="1:11" x14ac:dyDescent="0.2">
      <c r="A33"/>
      <c r="B33"/>
      <c r="C33"/>
      <c r="D33"/>
      <c r="E33"/>
      <c r="F33"/>
      <c r="G33"/>
      <c r="H33"/>
      <c r="I33"/>
      <c r="J33"/>
      <c r="K33"/>
    </row>
    <row r="34" spans="1:11" x14ac:dyDescent="0.2">
      <c r="A34"/>
      <c r="B34"/>
      <c r="C34"/>
      <c r="D34"/>
      <c r="E34"/>
      <c r="F34" s="87"/>
      <c r="G34"/>
      <c r="H34" t="s">
        <v>69</v>
      </c>
      <c r="I34"/>
      <c r="J34"/>
      <c r="K34"/>
    </row>
    <row r="35" spans="1:11" x14ac:dyDescent="0.2">
      <c r="A35"/>
      <c r="B35"/>
      <c r="C35"/>
      <c r="D35"/>
      <c r="E35"/>
      <c r="F35" s="77"/>
      <c r="G35"/>
      <c r="H35" t="s">
        <v>70</v>
      </c>
      <c r="I35"/>
      <c r="J35"/>
      <c r="K35"/>
    </row>
    <row r="36" spans="1:11" x14ac:dyDescent="0.2">
      <c r="A36"/>
      <c r="B36"/>
      <c r="C36"/>
      <c r="D36"/>
      <c r="E36"/>
      <c r="J36"/>
      <c r="K36"/>
    </row>
    <row r="37" spans="1:11" x14ac:dyDescent="0.2">
      <c r="A37"/>
      <c r="B37"/>
      <c r="C37"/>
      <c r="D37"/>
      <c r="E37"/>
      <c r="J37"/>
      <c r="K37"/>
    </row>
    <row r="38" spans="1:11" x14ac:dyDescent="0.2">
      <c r="A38"/>
      <c r="B38"/>
      <c r="C38"/>
      <c r="D38"/>
      <c r="E38"/>
      <c r="J38"/>
      <c r="K38"/>
    </row>
  </sheetData>
  <mergeCells count="8">
    <mergeCell ref="K4:K5"/>
    <mergeCell ref="J4:J5"/>
    <mergeCell ref="A1:H1"/>
    <mergeCell ref="A3:H3"/>
    <mergeCell ref="A4:A5"/>
    <mergeCell ref="B4:G4"/>
    <mergeCell ref="H4:H5"/>
    <mergeCell ref="I4:I5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21"/>
  <sheetViews>
    <sheetView view="pageBreakPreview" zoomScale="90" zoomScaleNormal="80" zoomScaleSheetLayoutView="90" workbookViewId="0">
      <pane xSplit="1" ySplit="1" topLeftCell="B2" activePane="bottomRight" state="frozen"/>
      <selection activeCell="A24" sqref="A24:H42"/>
      <selection pane="topRight" activeCell="A24" sqref="A24:H42"/>
      <selection pane="bottomLeft" activeCell="A24" sqref="A24:H42"/>
      <selection pane="bottomRight" activeCell="E6" activeCellId="1" sqref="B6:B14 E6:H14"/>
    </sheetView>
  </sheetViews>
  <sheetFormatPr defaultRowHeight="12.75" x14ac:dyDescent="0.2"/>
  <cols>
    <col min="1" max="1" width="4.42578125" bestFit="1" customWidth="1"/>
    <col min="2" max="2" width="28.85546875" customWidth="1"/>
    <col min="3" max="3" width="4.5703125" bestFit="1" customWidth="1"/>
    <col min="4" max="4" width="6.140625" bestFit="1" customWidth="1"/>
    <col min="5" max="8" width="6" bestFit="1" customWidth="1"/>
    <col min="9" max="9" width="6.140625" bestFit="1" customWidth="1"/>
    <col min="10" max="10" width="7" bestFit="1" customWidth="1"/>
    <col min="11" max="11" width="6.7109375" customWidth="1"/>
    <col min="12" max="12" width="6.28515625" bestFit="1" customWidth="1"/>
    <col min="13" max="13" width="5.7109375" bestFit="1" customWidth="1"/>
  </cols>
  <sheetData>
    <row r="1" spans="1:13" ht="21" x14ac:dyDescent="0.2">
      <c r="A1" s="469" t="s">
        <v>96</v>
      </c>
      <c r="B1" s="469"/>
      <c r="C1" s="469"/>
      <c r="D1" s="469"/>
      <c r="E1" s="469"/>
      <c r="F1" s="469"/>
      <c r="G1" s="469"/>
      <c r="H1" s="469"/>
      <c r="I1" s="469"/>
      <c r="J1" s="469"/>
      <c r="K1" s="469"/>
      <c r="L1" s="469"/>
      <c r="M1" s="469"/>
    </row>
    <row r="2" spans="1:13" s="14" customFormat="1" ht="23.25" customHeight="1" x14ac:dyDescent="0.25">
      <c r="A2" s="470" t="s">
        <v>106</v>
      </c>
      <c r="B2" s="470"/>
      <c r="C2" s="470"/>
      <c r="D2" s="470"/>
      <c r="E2" s="470"/>
      <c r="F2" s="470"/>
      <c r="G2" s="470"/>
      <c r="H2" s="470"/>
      <c r="I2" s="470"/>
      <c r="J2" s="470"/>
      <c r="K2" s="470"/>
      <c r="L2" s="470"/>
      <c r="M2" s="470"/>
    </row>
    <row r="3" spans="1:13" s="16" customFormat="1" ht="23.25" customHeight="1" thickBot="1" x14ac:dyDescent="0.3">
      <c r="A3" s="199"/>
      <c r="B3" s="199"/>
      <c r="C3" s="199"/>
      <c r="D3" s="199"/>
      <c r="E3" s="199"/>
      <c r="F3" s="199"/>
      <c r="G3" s="199"/>
      <c r="H3" s="199"/>
      <c r="I3" s="199"/>
      <c r="J3" s="199"/>
      <c r="K3" s="199"/>
      <c r="L3" s="199"/>
      <c r="M3" s="199"/>
    </row>
    <row r="4" spans="1:13" s="16" customFormat="1" ht="23.25" customHeight="1" x14ac:dyDescent="0.25">
      <c r="A4" s="481" t="s">
        <v>62</v>
      </c>
      <c r="B4" s="483" t="s">
        <v>5</v>
      </c>
      <c r="C4" s="485" t="s">
        <v>62</v>
      </c>
      <c r="D4" s="486"/>
      <c r="E4" s="487" t="s">
        <v>80</v>
      </c>
      <c r="F4" s="488"/>
      <c r="G4" s="488"/>
      <c r="H4" s="489"/>
      <c r="I4" s="471" t="s">
        <v>41</v>
      </c>
      <c r="J4" s="471" t="s">
        <v>1</v>
      </c>
      <c r="K4" s="471" t="s">
        <v>84</v>
      </c>
      <c r="L4" s="471" t="s">
        <v>85</v>
      </c>
      <c r="M4" s="473" t="s">
        <v>12</v>
      </c>
    </row>
    <row r="5" spans="1:13" s="15" customFormat="1" ht="18" x14ac:dyDescent="0.25">
      <c r="A5" s="482"/>
      <c r="B5" s="484"/>
      <c r="C5" s="135" t="s">
        <v>81</v>
      </c>
      <c r="D5" s="135" t="s">
        <v>44</v>
      </c>
      <c r="E5" s="116">
        <v>1</v>
      </c>
      <c r="F5" s="116">
        <v>2</v>
      </c>
      <c r="G5" s="116">
        <v>3</v>
      </c>
      <c r="H5" s="116">
        <v>4</v>
      </c>
      <c r="I5" s="472"/>
      <c r="J5" s="472"/>
      <c r="K5" s="472"/>
      <c r="L5" s="472"/>
      <c r="M5" s="474"/>
    </row>
    <row r="6" spans="1:13" s="14" customFormat="1" ht="27.75" customHeight="1" x14ac:dyDescent="0.25">
      <c r="A6" s="160">
        <v>1</v>
      </c>
      <c r="B6" s="168" t="s">
        <v>27</v>
      </c>
      <c r="C6" s="101">
        <v>1</v>
      </c>
      <c r="D6" s="101">
        <v>1</v>
      </c>
      <c r="E6" s="173">
        <v>215</v>
      </c>
      <c r="F6" s="173">
        <v>139</v>
      </c>
      <c r="G6" s="173">
        <v>174</v>
      </c>
      <c r="H6" s="173">
        <v>168</v>
      </c>
      <c r="I6" s="102">
        <v>0</v>
      </c>
      <c r="J6" s="102">
        <f t="shared" ref="J6:J14" si="0">SUM(E6:H6)+I6*3-MIN(E6:H6)</f>
        <v>557</v>
      </c>
      <c r="K6" s="107">
        <f t="shared" ref="K6:K14" si="1">MAX(E6:H6)+I6</f>
        <v>215</v>
      </c>
      <c r="L6" s="179">
        <f t="shared" ref="L6:L14" si="2">ROUND(J6/3,0)</f>
        <v>186</v>
      </c>
      <c r="M6" s="100">
        <v>10</v>
      </c>
    </row>
    <row r="7" spans="1:13" s="14" customFormat="1" ht="27.75" customHeight="1" x14ac:dyDescent="0.25">
      <c r="A7" s="160">
        <v>2</v>
      </c>
      <c r="B7" s="168" t="s">
        <v>25</v>
      </c>
      <c r="C7" s="101">
        <v>2</v>
      </c>
      <c r="D7" s="101">
        <v>1</v>
      </c>
      <c r="E7" s="173">
        <v>180</v>
      </c>
      <c r="F7" s="173">
        <v>222</v>
      </c>
      <c r="G7" s="173">
        <v>146</v>
      </c>
      <c r="H7" s="173">
        <v>148</v>
      </c>
      <c r="I7" s="102">
        <v>0</v>
      </c>
      <c r="J7" s="102">
        <f t="shared" si="0"/>
        <v>550</v>
      </c>
      <c r="K7" s="114">
        <f t="shared" si="1"/>
        <v>222</v>
      </c>
      <c r="L7" s="181">
        <f t="shared" si="2"/>
        <v>183</v>
      </c>
      <c r="M7" s="100">
        <v>8</v>
      </c>
    </row>
    <row r="8" spans="1:13" s="14" customFormat="1" ht="27.75" customHeight="1" x14ac:dyDescent="0.25">
      <c r="A8" s="160">
        <v>3</v>
      </c>
      <c r="B8" s="168" t="s">
        <v>23</v>
      </c>
      <c r="C8" s="101">
        <v>3</v>
      </c>
      <c r="D8" s="101">
        <v>2</v>
      </c>
      <c r="E8" s="173">
        <v>171</v>
      </c>
      <c r="F8" s="173">
        <v>167</v>
      </c>
      <c r="G8" s="173">
        <v>179</v>
      </c>
      <c r="H8" s="173">
        <v>153</v>
      </c>
      <c r="I8" s="102">
        <v>0</v>
      </c>
      <c r="J8" s="102">
        <f t="shared" si="0"/>
        <v>517</v>
      </c>
      <c r="K8" s="102">
        <f t="shared" si="1"/>
        <v>179</v>
      </c>
      <c r="L8" s="181">
        <f t="shared" si="2"/>
        <v>172</v>
      </c>
      <c r="M8" s="100">
        <v>7</v>
      </c>
    </row>
    <row r="9" spans="1:13" s="16" customFormat="1" ht="27.75" customHeight="1" x14ac:dyDescent="0.25">
      <c r="A9" s="165">
        <v>4</v>
      </c>
      <c r="B9" s="169" t="s">
        <v>20</v>
      </c>
      <c r="C9" s="105">
        <v>3</v>
      </c>
      <c r="D9" s="105">
        <v>3</v>
      </c>
      <c r="E9" s="174">
        <v>179</v>
      </c>
      <c r="F9" s="174">
        <v>139</v>
      </c>
      <c r="G9" s="174">
        <v>171</v>
      </c>
      <c r="H9" s="174">
        <v>138</v>
      </c>
      <c r="I9" s="106">
        <v>8</v>
      </c>
      <c r="J9" s="106">
        <f t="shared" si="0"/>
        <v>513</v>
      </c>
      <c r="K9" s="38">
        <f t="shared" si="1"/>
        <v>187</v>
      </c>
      <c r="L9" s="191">
        <f t="shared" si="2"/>
        <v>171</v>
      </c>
      <c r="M9" s="100">
        <v>6</v>
      </c>
    </row>
    <row r="10" spans="1:13" s="16" customFormat="1" ht="27.75" customHeight="1" x14ac:dyDescent="0.25">
      <c r="A10" s="160">
        <v>5</v>
      </c>
      <c r="B10" s="168" t="s">
        <v>60</v>
      </c>
      <c r="C10" s="101">
        <v>1</v>
      </c>
      <c r="D10" s="101">
        <v>2</v>
      </c>
      <c r="E10" s="173">
        <v>173</v>
      </c>
      <c r="F10" s="173">
        <v>125</v>
      </c>
      <c r="G10" s="173">
        <v>180</v>
      </c>
      <c r="H10" s="173">
        <v>156</v>
      </c>
      <c r="I10" s="102">
        <v>0</v>
      </c>
      <c r="J10" s="102">
        <f t="shared" si="0"/>
        <v>509</v>
      </c>
      <c r="K10" s="102">
        <f t="shared" si="1"/>
        <v>180</v>
      </c>
      <c r="L10" s="181">
        <f t="shared" si="2"/>
        <v>170</v>
      </c>
      <c r="M10" s="100">
        <v>5</v>
      </c>
    </row>
    <row r="11" spans="1:13" ht="27.75" customHeight="1" x14ac:dyDescent="0.25">
      <c r="A11" s="165">
        <v>6</v>
      </c>
      <c r="B11" s="169" t="s">
        <v>17</v>
      </c>
      <c r="C11" s="105">
        <v>2</v>
      </c>
      <c r="D11" s="105">
        <v>3</v>
      </c>
      <c r="E11" s="174">
        <v>159</v>
      </c>
      <c r="F11" s="174">
        <v>162</v>
      </c>
      <c r="G11" s="174">
        <v>161</v>
      </c>
      <c r="H11" s="174">
        <v>127</v>
      </c>
      <c r="I11" s="106">
        <v>8</v>
      </c>
      <c r="J11" s="106">
        <f t="shared" si="0"/>
        <v>506</v>
      </c>
      <c r="K11" s="38">
        <f t="shared" si="1"/>
        <v>170</v>
      </c>
      <c r="L11" s="191">
        <f t="shared" si="2"/>
        <v>169</v>
      </c>
      <c r="M11" s="166">
        <v>4</v>
      </c>
    </row>
    <row r="12" spans="1:13" ht="27.75" customHeight="1" x14ac:dyDescent="0.25">
      <c r="A12" s="165">
        <v>7</v>
      </c>
      <c r="B12" s="169" t="s">
        <v>47</v>
      </c>
      <c r="C12" s="105">
        <v>3</v>
      </c>
      <c r="D12" s="105">
        <v>1</v>
      </c>
      <c r="E12" s="174">
        <v>139</v>
      </c>
      <c r="F12" s="174">
        <v>135</v>
      </c>
      <c r="G12" s="174">
        <v>162</v>
      </c>
      <c r="H12" s="174">
        <v>172</v>
      </c>
      <c r="I12" s="106">
        <v>8</v>
      </c>
      <c r="J12" s="106">
        <f t="shared" si="0"/>
        <v>497</v>
      </c>
      <c r="K12" s="106">
        <f t="shared" si="1"/>
        <v>180</v>
      </c>
      <c r="L12" s="180">
        <f t="shared" si="2"/>
        <v>166</v>
      </c>
      <c r="M12" s="166">
        <v>3</v>
      </c>
    </row>
    <row r="13" spans="1:13" ht="27.75" customHeight="1" x14ac:dyDescent="0.25">
      <c r="A13" s="160">
        <v>8</v>
      </c>
      <c r="B13" s="168" t="s">
        <v>71</v>
      </c>
      <c r="C13" s="101">
        <v>2</v>
      </c>
      <c r="D13" s="101">
        <v>2</v>
      </c>
      <c r="E13" s="173">
        <v>132</v>
      </c>
      <c r="F13" s="173">
        <v>131</v>
      </c>
      <c r="G13" s="173">
        <v>162</v>
      </c>
      <c r="H13" s="173">
        <v>132</v>
      </c>
      <c r="I13" s="102">
        <v>0</v>
      </c>
      <c r="J13" s="102">
        <f t="shared" si="0"/>
        <v>426</v>
      </c>
      <c r="K13" s="107">
        <f t="shared" si="1"/>
        <v>162</v>
      </c>
      <c r="L13" s="181">
        <f t="shared" si="2"/>
        <v>142</v>
      </c>
      <c r="M13" s="166">
        <v>2</v>
      </c>
    </row>
    <row r="14" spans="1:13" ht="27.75" customHeight="1" x14ac:dyDescent="0.25">
      <c r="A14" s="165">
        <v>9</v>
      </c>
      <c r="B14" s="169" t="s">
        <v>24</v>
      </c>
      <c r="C14" s="105">
        <v>1</v>
      </c>
      <c r="D14" s="105">
        <v>3</v>
      </c>
      <c r="E14" s="174">
        <v>126</v>
      </c>
      <c r="F14" s="174">
        <v>136</v>
      </c>
      <c r="G14" s="174">
        <v>133</v>
      </c>
      <c r="H14" s="174">
        <v>126</v>
      </c>
      <c r="I14" s="106">
        <v>8</v>
      </c>
      <c r="J14" s="106">
        <f t="shared" si="0"/>
        <v>419</v>
      </c>
      <c r="K14" s="38">
        <f t="shared" si="1"/>
        <v>144</v>
      </c>
      <c r="L14" s="191">
        <f t="shared" si="2"/>
        <v>140</v>
      </c>
      <c r="M14" s="166">
        <v>1</v>
      </c>
    </row>
    <row r="17" spans="1:13" x14ac:dyDescent="0.2">
      <c r="A17" s="4"/>
    </row>
    <row r="18" spans="1:13" x14ac:dyDescent="0.2">
      <c r="A18" s="4"/>
    </row>
    <row r="19" spans="1:13" ht="21" x14ac:dyDescent="0.35">
      <c r="A19" s="125"/>
      <c r="B19" s="129" t="str">
        <f>B7</f>
        <v>Пушкарев Александр</v>
      </c>
      <c r="C19" s="490">
        <f>K7</f>
        <v>222</v>
      </c>
      <c r="D19" s="490"/>
      <c r="E19" s="130" t="s">
        <v>82</v>
      </c>
      <c r="F19" s="131"/>
      <c r="G19" s="122"/>
      <c r="H19" s="122"/>
      <c r="I19" s="122"/>
      <c r="J19" s="122"/>
      <c r="K19" s="39"/>
      <c r="L19" s="39"/>
      <c r="M19" s="39"/>
    </row>
    <row r="20" spans="1:13" ht="21" x14ac:dyDescent="0.35">
      <c r="B20" s="121"/>
      <c r="C20" s="39"/>
      <c r="D20" s="134"/>
      <c r="E20" s="123"/>
      <c r="F20" s="122"/>
      <c r="G20" s="122"/>
      <c r="H20" s="122"/>
      <c r="I20" s="122"/>
      <c r="J20" s="122"/>
      <c r="K20" s="39"/>
      <c r="L20" s="39"/>
      <c r="M20" s="39"/>
    </row>
    <row r="21" spans="1:13" ht="21" x14ac:dyDescent="0.35">
      <c r="B21" s="126" t="str">
        <f>B6</f>
        <v>Куклин Игорь</v>
      </c>
      <c r="C21" s="490">
        <f>L6</f>
        <v>186</v>
      </c>
      <c r="D21" s="490"/>
      <c r="E21" s="124" t="s">
        <v>83</v>
      </c>
      <c r="F21" s="127"/>
      <c r="G21" s="127"/>
      <c r="H21" s="127"/>
      <c r="I21" s="127"/>
      <c r="J21" s="127"/>
      <c r="K21" s="128"/>
      <c r="L21" s="128"/>
      <c r="M21" s="128"/>
    </row>
  </sheetData>
  <mergeCells count="13">
    <mergeCell ref="C21:D21"/>
    <mergeCell ref="A4:A5"/>
    <mergeCell ref="B4:B5"/>
    <mergeCell ref="C4:D4"/>
    <mergeCell ref="E4:H4"/>
    <mergeCell ref="I4:I5"/>
    <mergeCell ref="K4:K5"/>
    <mergeCell ref="L4:L5"/>
    <mergeCell ref="M4:M5"/>
    <mergeCell ref="A1:M1"/>
    <mergeCell ref="A2:M2"/>
    <mergeCell ref="C19:D19"/>
    <mergeCell ref="J4:J5"/>
  </mergeCells>
  <pageMargins left="0.25" right="0.25" top="0.75" bottom="0.75" header="0.3" footer="0.3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N24"/>
  <sheetViews>
    <sheetView view="pageBreakPreview" zoomScale="92" zoomScaleNormal="100" zoomScaleSheetLayoutView="92" workbookViewId="0">
      <pane xSplit="2" ySplit="1" topLeftCell="C2" activePane="bottomRight" state="frozen"/>
      <selection activeCell="A24" sqref="A24:H42"/>
      <selection pane="topRight" activeCell="A24" sqref="A24:H42"/>
      <selection pane="bottomLeft" activeCell="A24" sqref="A24:H42"/>
      <selection pane="bottomRight" activeCell="M6" sqref="M6"/>
    </sheetView>
  </sheetViews>
  <sheetFormatPr defaultRowHeight="18" x14ac:dyDescent="0.25"/>
  <cols>
    <col min="1" max="1" width="4.42578125" style="21" bestFit="1" customWidth="1"/>
    <col min="2" max="2" width="29" style="18" bestFit="1" customWidth="1"/>
    <col min="3" max="3" width="4.42578125" style="18" bestFit="1" customWidth="1"/>
    <col min="4" max="5" width="6" style="18" bestFit="1" customWidth="1"/>
    <col min="6" max="6" width="7.85546875" style="18" bestFit="1" customWidth="1"/>
    <col min="7" max="9" width="6" style="18" bestFit="1" customWidth="1"/>
    <col min="10" max="10" width="7" style="18" bestFit="1" customWidth="1"/>
    <col min="11" max="12" width="6.28515625" style="18" bestFit="1" customWidth="1"/>
    <col min="13" max="13" width="5.7109375" style="18" bestFit="1" customWidth="1"/>
    <col min="14" max="14" width="6.85546875" style="18" bestFit="1" customWidth="1"/>
    <col min="15" max="16384" width="9.140625" style="18"/>
  </cols>
  <sheetData>
    <row r="1" spans="1:14" s="25" customFormat="1" ht="21" x14ac:dyDescent="0.25">
      <c r="A1" s="469" t="s">
        <v>96</v>
      </c>
      <c r="B1" s="469"/>
      <c r="C1" s="469"/>
      <c r="D1" s="469"/>
      <c r="E1" s="469"/>
      <c r="F1" s="469"/>
      <c r="G1" s="469"/>
      <c r="H1" s="469"/>
      <c r="I1" s="469"/>
      <c r="J1" s="469"/>
      <c r="K1" s="469"/>
      <c r="L1" s="469"/>
      <c r="M1" s="469"/>
      <c r="N1" s="24"/>
    </row>
    <row r="2" spans="1:14" s="19" customFormat="1" ht="21" x14ac:dyDescent="0.25">
      <c r="A2" s="470" t="s">
        <v>123</v>
      </c>
      <c r="B2" s="470"/>
      <c r="C2" s="470"/>
      <c r="D2" s="470"/>
      <c r="E2" s="470"/>
      <c r="F2" s="470"/>
      <c r="G2" s="470"/>
      <c r="H2" s="470"/>
      <c r="I2" s="470"/>
      <c r="J2" s="470"/>
      <c r="K2" s="470"/>
      <c r="L2" s="470"/>
      <c r="M2" s="470"/>
    </row>
    <row r="3" spans="1:14" s="22" customFormat="1" ht="21.75" thickBot="1" x14ac:dyDescent="0.3">
      <c r="A3" s="201"/>
      <c r="B3" s="201"/>
      <c r="C3" s="201"/>
      <c r="D3" s="201"/>
      <c r="E3" s="201"/>
      <c r="F3" s="201"/>
      <c r="G3" s="201"/>
      <c r="H3" s="201"/>
      <c r="I3" s="201"/>
      <c r="J3" s="201"/>
      <c r="K3" s="201"/>
      <c r="L3" s="201"/>
      <c r="M3" s="201"/>
    </row>
    <row r="4" spans="1:14" s="22" customFormat="1" x14ac:dyDescent="0.25">
      <c r="A4" s="481" t="s">
        <v>62</v>
      </c>
      <c r="B4" s="483" t="s">
        <v>5</v>
      </c>
      <c r="C4" s="485" t="s">
        <v>62</v>
      </c>
      <c r="D4" s="486"/>
      <c r="E4" s="487" t="s">
        <v>80</v>
      </c>
      <c r="F4" s="488"/>
      <c r="G4" s="488"/>
      <c r="H4" s="489"/>
      <c r="I4" s="471" t="s">
        <v>41</v>
      </c>
      <c r="J4" s="471" t="s">
        <v>1</v>
      </c>
      <c r="K4" s="471" t="s">
        <v>84</v>
      </c>
      <c r="L4" s="471" t="s">
        <v>85</v>
      </c>
      <c r="M4" s="473" t="s">
        <v>12</v>
      </c>
    </row>
    <row r="5" spans="1:14" s="22" customFormat="1" x14ac:dyDescent="0.25">
      <c r="A5" s="482"/>
      <c r="B5" s="484"/>
      <c r="C5" s="135" t="s">
        <v>81</v>
      </c>
      <c r="D5" s="135" t="s">
        <v>44</v>
      </c>
      <c r="E5" s="116">
        <v>1</v>
      </c>
      <c r="F5" s="116">
        <v>2</v>
      </c>
      <c r="G5" s="116">
        <v>3</v>
      </c>
      <c r="H5" s="116">
        <v>4</v>
      </c>
      <c r="I5" s="472"/>
      <c r="J5" s="472"/>
      <c r="K5" s="472"/>
      <c r="L5" s="472"/>
      <c r="M5" s="474"/>
    </row>
    <row r="6" spans="1:14" s="20" customFormat="1" x14ac:dyDescent="0.25">
      <c r="A6" s="156">
        <v>1</v>
      </c>
      <c r="B6" s="169" t="s">
        <v>28</v>
      </c>
      <c r="C6" s="105">
        <v>3</v>
      </c>
      <c r="D6" s="105">
        <v>2</v>
      </c>
      <c r="E6" s="174">
        <v>198</v>
      </c>
      <c r="F6" s="174">
        <v>209</v>
      </c>
      <c r="G6" s="174">
        <v>217</v>
      </c>
      <c r="H6" s="174">
        <v>155</v>
      </c>
      <c r="I6" s="106">
        <v>8</v>
      </c>
      <c r="J6" s="106">
        <f t="shared" ref="J6:J18" si="0">SUM(E6:H6)+I6*3-MIN(E6:H6)</f>
        <v>648</v>
      </c>
      <c r="K6" s="38">
        <f t="shared" ref="K6:K18" si="1">MAX(E6:H6)+I6</f>
        <v>225</v>
      </c>
      <c r="L6" s="202">
        <f t="shared" ref="L6:L18" si="2">ROUND(J6/3,0)</f>
        <v>216</v>
      </c>
      <c r="M6" s="29">
        <v>18</v>
      </c>
    </row>
    <row r="7" spans="1:14" s="20" customFormat="1" x14ac:dyDescent="0.25">
      <c r="A7" s="156">
        <v>2</v>
      </c>
      <c r="B7" s="169" t="s">
        <v>47</v>
      </c>
      <c r="C7" s="105">
        <v>3</v>
      </c>
      <c r="D7" s="105">
        <v>3</v>
      </c>
      <c r="E7" s="174">
        <v>203</v>
      </c>
      <c r="F7" s="174">
        <v>169</v>
      </c>
      <c r="G7" s="174">
        <v>178</v>
      </c>
      <c r="H7" s="174">
        <v>192</v>
      </c>
      <c r="I7" s="106">
        <v>8</v>
      </c>
      <c r="J7" s="106">
        <f t="shared" si="0"/>
        <v>597</v>
      </c>
      <c r="K7" s="106">
        <f t="shared" si="1"/>
        <v>211</v>
      </c>
      <c r="L7" s="180">
        <f t="shared" si="2"/>
        <v>199</v>
      </c>
      <c r="M7" s="29">
        <v>16</v>
      </c>
    </row>
    <row r="8" spans="1:14" s="20" customFormat="1" x14ac:dyDescent="0.25">
      <c r="A8" s="156">
        <v>3</v>
      </c>
      <c r="B8" s="169" t="s">
        <v>20</v>
      </c>
      <c r="C8" s="105">
        <v>4</v>
      </c>
      <c r="D8" s="105">
        <v>1</v>
      </c>
      <c r="E8" s="174">
        <v>163</v>
      </c>
      <c r="F8" s="174">
        <v>179</v>
      </c>
      <c r="G8" s="203">
        <v>224</v>
      </c>
      <c r="H8" s="174">
        <v>111</v>
      </c>
      <c r="I8" s="106">
        <v>8</v>
      </c>
      <c r="J8" s="106">
        <f t="shared" si="0"/>
        <v>590</v>
      </c>
      <c r="K8" s="204">
        <f t="shared" si="1"/>
        <v>232</v>
      </c>
      <c r="L8" s="191">
        <f t="shared" si="2"/>
        <v>197</v>
      </c>
      <c r="M8" s="29">
        <v>14</v>
      </c>
    </row>
    <row r="9" spans="1:14" s="23" customFormat="1" x14ac:dyDescent="0.25">
      <c r="A9" s="155">
        <v>4</v>
      </c>
      <c r="B9" s="168" t="s">
        <v>16</v>
      </c>
      <c r="C9" s="101">
        <v>4</v>
      </c>
      <c r="D9" s="101">
        <v>3</v>
      </c>
      <c r="E9" s="173">
        <v>177</v>
      </c>
      <c r="F9" s="173">
        <v>214</v>
      </c>
      <c r="G9" s="173">
        <v>167</v>
      </c>
      <c r="H9" s="173">
        <v>191</v>
      </c>
      <c r="I9" s="102">
        <v>0</v>
      </c>
      <c r="J9" s="102">
        <f t="shared" si="0"/>
        <v>582</v>
      </c>
      <c r="K9" s="102">
        <f t="shared" si="1"/>
        <v>214</v>
      </c>
      <c r="L9" s="181">
        <f t="shared" si="2"/>
        <v>194</v>
      </c>
      <c r="M9" s="139">
        <v>12</v>
      </c>
    </row>
    <row r="10" spans="1:14" s="26" customFormat="1" x14ac:dyDescent="0.25">
      <c r="A10" s="155">
        <v>5</v>
      </c>
      <c r="B10" s="168" t="s">
        <v>46</v>
      </c>
      <c r="C10" s="101">
        <v>1</v>
      </c>
      <c r="D10" s="101">
        <v>2</v>
      </c>
      <c r="E10" s="173">
        <v>189</v>
      </c>
      <c r="F10" s="173">
        <v>214</v>
      </c>
      <c r="G10" s="173">
        <v>137</v>
      </c>
      <c r="H10" s="173">
        <v>132</v>
      </c>
      <c r="I10" s="102">
        <v>1</v>
      </c>
      <c r="J10" s="102">
        <f t="shared" si="0"/>
        <v>543</v>
      </c>
      <c r="K10" s="102">
        <f t="shared" si="1"/>
        <v>215</v>
      </c>
      <c r="L10" s="181">
        <f t="shared" si="2"/>
        <v>181</v>
      </c>
      <c r="M10" s="139">
        <v>10</v>
      </c>
    </row>
    <row r="11" spans="1:14" s="26" customFormat="1" x14ac:dyDescent="0.25">
      <c r="A11" s="155">
        <v>6</v>
      </c>
      <c r="B11" s="168" t="s">
        <v>25</v>
      </c>
      <c r="C11" s="101">
        <v>1</v>
      </c>
      <c r="D11" s="101">
        <v>1</v>
      </c>
      <c r="E11" s="173">
        <v>158</v>
      </c>
      <c r="F11" s="173">
        <v>167</v>
      </c>
      <c r="G11" s="173">
        <v>172</v>
      </c>
      <c r="H11" s="173">
        <v>187</v>
      </c>
      <c r="I11" s="102">
        <v>0</v>
      </c>
      <c r="J11" s="102">
        <f t="shared" si="0"/>
        <v>526</v>
      </c>
      <c r="K11" s="107">
        <f t="shared" si="1"/>
        <v>187</v>
      </c>
      <c r="L11" s="181">
        <f t="shared" si="2"/>
        <v>175</v>
      </c>
      <c r="M11" s="139">
        <v>8</v>
      </c>
    </row>
    <row r="12" spans="1:14" s="26" customFormat="1" x14ac:dyDescent="0.25">
      <c r="A12" s="155">
        <v>7</v>
      </c>
      <c r="B12" s="168" t="s">
        <v>23</v>
      </c>
      <c r="C12" s="101">
        <v>3</v>
      </c>
      <c r="D12" s="101">
        <v>1</v>
      </c>
      <c r="E12" s="173">
        <v>164</v>
      </c>
      <c r="F12" s="173">
        <v>180</v>
      </c>
      <c r="G12" s="173">
        <v>126</v>
      </c>
      <c r="H12" s="173">
        <v>170</v>
      </c>
      <c r="I12" s="102">
        <v>0</v>
      </c>
      <c r="J12" s="102">
        <f t="shared" si="0"/>
        <v>514</v>
      </c>
      <c r="K12" s="102">
        <f t="shared" si="1"/>
        <v>180</v>
      </c>
      <c r="L12" s="181">
        <f t="shared" si="2"/>
        <v>171</v>
      </c>
      <c r="M12" s="139">
        <v>7</v>
      </c>
    </row>
    <row r="13" spans="1:14" s="26" customFormat="1" x14ac:dyDescent="0.25">
      <c r="A13" s="156">
        <v>8</v>
      </c>
      <c r="B13" s="169" t="s">
        <v>17</v>
      </c>
      <c r="C13" s="105">
        <v>2</v>
      </c>
      <c r="D13" s="105">
        <v>1</v>
      </c>
      <c r="E13" s="174">
        <v>128</v>
      </c>
      <c r="F13" s="174">
        <v>186</v>
      </c>
      <c r="G13" s="174">
        <v>130</v>
      </c>
      <c r="H13" s="174">
        <v>165</v>
      </c>
      <c r="I13" s="106">
        <v>8</v>
      </c>
      <c r="J13" s="106">
        <f t="shared" si="0"/>
        <v>505</v>
      </c>
      <c r="K13" s="38">
        <f t="shared" si="1"/>
        <v>194</v>
      </c>
      <c r="L13" s="191">
        <f t="shared" si="2"/>
        <v>168</v>
      </c>
      <c r="M13" s="29">
        <v>6</v>
      </c>
    </row>
    <row r="14" spans="1:14" s="20" customFormat="1" x14ac:dyDescent="0.25">
      <c r="A14" s="156">
        <v>9</v>
      </c>
      <c r="B14" s="169" t="s">
        <v>24</v>
      </c>
      <c r="C14" s="105">
        <v>2</v>
      </c>
      <c r="D14" s="105">
        <v>3</v>
      </c>
      <c r="E14" s="174">
        <v>169</v>
      </c>
      <c r="F14" s="174">
        <v>159</v>
      </c>
      <c r="G14" s="174">
        <v>142</v>
      </c>
      <c r="H14" s="174">
        <v>153</v>
      </c>
      <c r="I14" s="106">
        <v>8</v>
      </c>
      <c r="J14" s="106">
        <f t="shared" si="0"/>
        <v>505</v>
      </c>
      <c r="K14" s="38">
        <f t="shared" si="1"/>
        <v>177</v>
      </c>
      <c r="L14" s="191">
        <f t="shared" si="2"/>
        <v>168</v>
      </c>
      <c r="M14" s="29">
        <v>5</v>
      </c>
    </row>
    <row r="15" spans="1:14" s="205" customFormat="1" x14ac:dyDescent="0.25">
      <c r="A15" s="155">
        <v>10</v>
      </c>
      <c r="B15" s="168" t="s">
        <v>27</v>
      </c>
      <c r="C15" s="101">
        <v>1</v>
      </c>
      <c r="D15" s="101">
        <v>3</v>
      </c>
      <c r="E15" s="173">
        <v>142</v>
      </c>
      <c r="F15" s="173">
        <v>191</v>
      </c>
      <c r="G15" s="173">
        <v>139</v>
      </c>
      <c r="H15" s="173">
        <v>167</v>
      </c>
      <c r="I15" s="102">
        <v>0</v>
      </c>
      <c r="J15" s="102">
        <f t="shared" si="0"/>
        <v>500</v>
      </c>
      <c r="K15" s="107">
        <f t="shared" si="1"/>
        <v>191</v>
      </c>
      <c r="L15" s="181">
        <f t="shared" si="2"/>
        <v>167</v>
      </c>
      <c r="M15" s="139">
        <v>4</v>
      </c>
    </row>
    <row r="16" spans="1:14" s="205" customFormat="1" x14ac:dyDescent="0.25">
      <c r="A16" s="155">
        <v>11</v>
      </c>
      <c r="B16" s="168" t="s">
        <v>60</v>
      </c>
      <c r="C16" s="101">
        <v>4</v>
      </c>
      <c r="D16" s="101">
        <v>2</v>
      </c>
      <c r="E16" s="173">
        <v>105</v>
      </c>
      <c r="F16" s="173">
        <v>167</v>
      </c>
      <c r="G16" s="173">
        <v>184</v>
      </c>
      <c r="H16" s="173">
        <v>140</v>
      </c>
      <c r="I16" s="102">
        <v>0</v>
      </c>
      <c r="J16" s="102">
        <f t="shared" si="0"/>
        <v>491</v>
      </c>
      <c r="K16" s="102">
        <f t="shared" si="1"/>
        <v>184</v>
      </c>
      <c r="L16" s="181">
        <f t="shared" si="2"/>
        <v>164</v>
      </c>
      <c r="M16" s="139">
        <v>3</v>
      </c>
    </row>
    <row r="17" spans="1:13" s="205" customFormat="1" x14ac:dyDescent="0.25">
      <c r="A17" s="155">
        <v>12</v>
      </c>
      <c r="B17" s="168" t="s">
        <v>18</v>
      </c>
      <c r="C17" s="101">
        <v>3</v>
      </c>
      <c r="D17" s="101">
        <v>1</v>
      </c>
      <c r="E17" s="173">
        <v>132</v>
      </c>
      <c r="F17" s="173">
        <v>142</v>
      </c>
      <c r="G17" s="173">
        <v>188</v>
      </c>
      <c r="H17" s="173">
        <v>155</v>
      </c>
      <c r="I17" s="102">
        <v>0</v>
      </c>
      <c r="J17" s="102">
        <f t="shared" si="0"/>
        <v>485</v>
      </c>
      <c r="K17" s="107">
        <f t="shared" si="1"/>
        <v>188</v>
      </c>
      <c r="L17" s="181">
        <f t="shared" si="2"/>
        <v>162</v>
      </c>
      <c r="M17" s="139">
        <v>2</v>
      </c>
    </row>
    <row r="18" spans="1:13" s="205" customFormat="1" ht="18.75" thickBot="1" x14ac:dyDescent="0.3">
      <c r="A18" s="157">
        <v>13</v>
      </c>
      <c r="B18" s="172" t="s">
        <v>108</v>
      </c>
      <c r="C18" s="167">
        <v>2</v>
      </c>
      <c r="D18" s="167">
        <v>2</v>
      </c>
      <c r="E18" s="177">
        <v>91</v>
      </c>
      <c r="F18" s="177">
        <v>86</v>
      </c>
      <c r="G18" s="177">
        <v>142</v>
      </c>
      <c r="H18" s="177">
        <v>109</v>
      </c>
      <c r="I18" s="142">
        <v>1</v>
      </c>
      <c r="J18" s="142">
        <f t="shared" si="0"/>
        <v>345</v>
      </c>
      <c r="K18" s="142">
        <f t="shared" si="1"/>
        <v>143</v>
      </c>
      <c r="L18" s="183">
        <f t="shared" si="2"/>
        <v>115</v>
      </c>
      <c r="M18" s="143">
        <v>1</v>
      </c>
    </row>
    <row r="19" spans="1:13" s="23" customFormat="1" x14ac:dyDescent="0.25">
      <c r="A19"/>
      <c r="B19"/>
      <c r="C19"/>
      <c r="D19"/>
      <c r="E19"/>
      <c r="F19"/>
      <c r="G19"/>
      <c r="H19"/>
      <c r="I19"/>
      <c r="J19"/>
      <c r="K19"/>
      <c r="L19"/>
      <c r="M19"/>
    </row>
    <row r="20" spans="1:13" x14ac:dyDescent="0.25">
      <c r="A20" s="4"/>
      <c r="B20"/>
      <c r="C20"/>
      <c r="D20"/>
      <c r="E20"/>
      <c r="F20"/>
      <c r="G20"/>
      <c r="H20"/>
      <c r="I20"/>
      <c r="J20"/>
      <c r="K20"/>
      <c r="L20"/>
      <c r="M20"/>
    </row>
    <row r="21" spans="1:13" x14ac:dyDescent="0.25">
      <c r="A21" s="4"/>
      <c r="B21"/>
      <c r="C21"/>
      <c r="D21"/>
      <c r="E21"/>
      <c r="F21"/>
      <c r="G21"/>
      <c r="H21"/>
      <c r="I21"/>
      <c r="J21"/>
      <c r="K21"/>
      <c r="L21"/>
      <c r="M21"/>
    </row>
    <row r="22" spans="1:13" ht="21" x14ac:dyDescent="0.35">
      <c r="A22" s="125"/>
      <c r="B22" s="129" t="str">
        <f>B8</f>
        <v>Дикушникова Ольга</v>
      </c>
      <c r="C22" s="490">
        <f>K8</f>
        <v>232</v>
      </c>
      <c r="D22" s="490"/>
      <c r="E22" s="130" t="s">
        <v>82</v>
      </c>
      <c r="F22" s="131"/>
      <c r="G22" s="122"/>
      <c r="H22" s="122"/>
      <c r="I22" s="122"/>
      <c r="J22" s="122"/>
      <c r="K22" s="39"/>
      <c r="L22" s="39"/>
      <c r="M22" s="39"/>
    </row>
    <row r="23" spans="1:13" ht="21" x14ac:dyDescent="0.35">
      <c r="A23"/>
      <c r="B23" s="121"/>
      <c r="C23" s="39"/>
      <c r="D23" s="134"/>
      <c r="E23" s="123"/>
      <c r="F23" s="122"/>
      <c r="G23" s="122"/>
      <c r="H23" s="122"/>
      <c r="I23" s="122"/>
      <c r="J23" s="122"/>
      <c r="K23" s="39"/>
      <c r="L23" s="39"/>
      <c r="M23" s="39"/>
    </row>
    <row r="24" spans="1:13" ht="21" x14ac:dyDescent="0.35">
      <c r="A24"/>
      <c r="B24" s="126" t="str">
        <f>B6</f>
        <v>Кравченко Оксана</v>
      </c>
      <c r="C24" s="490">
        <f>L6</f>
        <v>216</v>
      </c>
      <c r="D24" s="490"/>
      <c r="E24" s="124" t="s">
        <v>83</v>
      </c>
      <c r="F24" s="127"/>
      <c r="G24" s="127"/>
      <c r="H24" s="127"/>
      <c r="I24" s="127"/>
      <c r="J24" s="127"/>
      <c r="K24" s="128"/>
      <c r="L24" s="128"/>
      <c r="M24" s="128"/>
    </row>
  </sheetData>
  <mergeCells count="13">
    <mergeCell ref="M4:M5"/>
    <mergeCell ref="C22:D22"/>
    <mergeCell ref="C24:D24"/>
    <mergeCell ref="A1:M1"/>
    <mergeCell ref="A2:M2"/>
    <mergeCell ref="A4:A5"/>
    <mergeCell ref="B4:B5"/>
    <mergeCell ref="C4:D4"/>
    <mergeCell ref="E4:H4"/>
    <mergeCell ref="I4:I5"/>
    <mergeCell ref="J4:J5"/>
    <mergeCell ref="K4:K5"/>
    <mergeCell ref="L4:L5"/>
  </mergeCells>
  <pageMargins left="0.39370078740157483" right="0.39370078740157483" top="0.39370078740157483" bottom="0.39370078740157483" header="0.51181102362204722" footer="0.51181102362204722"/>
  <pageSetup paperSize="9" scale="96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22"/>
  <sheetViews>
    <sheetView view="pageBreakPreview" zoomScale="92" zoomScaleNormal="100" zoomScaleSheetLayoutView="92" workbookViewId="0">
      <pane xSplit="2" ySplit="1" topLeftCell="C2" activePane="bottomRight" state="frozen"/>
      <selection activeCell="A24" sqref="A24:H42"/>
      <selection pane="topRight" activeCell="A24" sqref="A24:H42"/>
      <selection pane="bottomLeft" activeCell="A24" sqref="A24:H42"/>
      <selection pane="bottomRight" activeCell="N28" sqref="N28"/>
    </sheetView>
  </sheetViews>
  <sheetFormatPr defaultRowHeight="18" x14ac:dyDescent="0.25"/>
  <cols>
    <col min="1" max="1" width="4.42578125" style="249" bestFit="1" customWidth="1"/>
    <col min="2" max="2" width="29" style="11" bestFit="1" customWidth="1"/>
    <col min="3" max="3" width="4.42578125" style="11" bestFit="1" customWidth="1"/>
    <col min="4" max="5" width="6" style="11" bestFit="1" customWidth="1"/>
    <col min="6" max="6" width="7.85546875" style="11" bestFit="1" customWidth="1"/>
    <col min="7" max="9" width="6" style="11" bestFit="1" customWidth="1"/>
    <col min="10" max="10" width="7" style="11" bestFit="1" customWidth="1"/>
    <col min="11" max="12" width="6.28515625" style="11" bestFit="1" customWidth="1"/>
    <col min="13" max="13" width="5.7109375" style="11" bestFit="1" customWidth="1"/>
    <col min="14" max="14" width="6.85546875" style="11" bestFit="1" customWidth="1"/>
    <col min="15" max="16384" width="9.140625" style="11"/>
  </cols>
  <sheetData>
    <row r="1" spans="1:13" s="228" customFormat="1" ht="21" x14ac:dyDescent="0.25">
      <c r="A1" s="496" t="s">
        <v>96</v>
      </c>
      <c r="B1" s="496"/>
      <c r="C1" s="496"/>
      <c r="D1" s="496"/>
      <c r="E1" s="496"/>
      <c r="F1" s="496"/>
      <c r="G1" s="496"/>
      <c r="H1" s="496"/>
      <c r="I1" s="496"/>
      <c r="J1" s="496"/>
      <c r="K1" s="496"/>
      <c r="L1" s="496"/>
      <c r="M1" s="496"/>
    </row>
    <row r="2" spans="1:13" s="229" customFormat="1" ht="21" x14ac:dyDescent="0.25">
      <c r="A2" s="497" t="s">
        <v>134</v>
      </c>
      <c r="B2" s="497"/>
      <c r="C2" s="497"/>
      <c r="D2" s="497"/>
      <c r="E2" s="497"/>
      <c r="F2" s="497"/>
      <c r="G2" s="497"/>
      <c r="H2" s="497"/>
      <c r="I2" s="497"/>
      <c r="J2" s="497"/>
      <c r="K2" s="497"/>
      <c r="L2" s="497"/>
      <c r="M2" s="497"/>
    </row>
    <row r="3" spans="1:13" s="231" customFormat="1" ht="21.75" thickBot="1" x14ac:dyDescent="0.3">
      <c r="A3" s="230"/>
      <c r="B3" s="230"/>
      <c r="C3" s="230"/>
      <c r="D3" s="230"/>
      <c r="E3" s="230"/>
      <c r="F3" s="230"/>
      <c r="G3" s="230"/>
      <c r="H3" s="230"/>
      <c r="I3" s="230"/>
      <c r="J3" s="230"/>
      <c r="K3" s="230"/>
      <c r="L3" s="230"/>
      <c r="M3" s="230"/>
    </row>
    <row r="4" spans="1:13" s="231" customFormat="1" x14ac:dyDescent="0.25">
      <c r="A4" s="498" t="s">
        <v>62</v>
      </c>
      <c r="B4" s="500" t="s">
        <v>5</v>
      </c>
      <c r="C4" s="502" t="s">
        <v>62</v>
      </c>
      <c r="D4" s="503"/>
      <c r="E4" s="504" t="s">
        <v>80</v>
      </c>
      <c r="F4" s="505"/>
      <c r="G4" s="505"/>
      <c r="H4" s="506"/>
      <c r="I4" s="491" t="s">
        <v>41</v>
      </c>
      <c r="J4" s="491" t="s">
        <v>1</v>
      </c>
      <c r="K4" s="491" t="s">
        <v>84</v>
      </c>
      <c r="L4" s="491" t="s">
        <v>85</v>
      </c>
      <c r="M4" s="493" t="s">
        <v>12</v>
      </c>
    </row>
    <row r="5" spans="1:13" s="231" customFormat="1" x14ac:dyDescent="0.25">
      <c r="A5" s="499"/>
      <c r="B5" s="501"/>
      <c r="C5" s="232" t="s">
        <v>81</v>
      </c>
      <c r="D5" s="232" t="s">
        <v>44</v>
      </c>
      <c r="E5" s="233">
        <v>1</v>
      </c>
      <c r="F5" s="233">
        <v>2</v>
      </c>
      <c r="G5" s="233">
        <v>3</v>
      </c>
      <c r="H5" s="233">
        <v>4</v>
      </c>
      <c r="I5" s="492"/>
      <c r="J5" s="492"/>
      <c r="K5" s="492"/>
      <c r="L5" s="492"/>
      <c r="M5" s="494"/>
    </row>
    <row r="6" spans="1:13" s="236" customFormat="1" x14ac:dyDescent="0.25">
      <c r="A6" s="234">
        <v>1</v>
      </c>
      <c r="B6" s="168" t="s">
        <v>23</v>
      </c>
      <c r="C6" s="44">
        <v>4</v>
      </c>
      <c r="D6" s="44">
        <v>2</v>
      </c>
      <c r="E6" s="287">
        <v>220</v>
      </c>
      <c r="F6" s="175">
        <v>202</v>
      </c>
      <c r="G6" s="175">
        <v>158</v>
      </c>
      <c r="H6" s="175">
        <v>188</v>
      </c>
      <c r="I6" s="107">
        <v>0</v>
      </c>
      <c r="J6" s="107">
        <f t="shared" ref="J6:J16" si="0">SUM(E6:H6)+I6*3-MIN(E6:H6)</f>
        <v>610</v>
      </c>
      <c r="K6" s="107">
        <f t="shared" ref="K6:K16" si="1">MAX(E6:H6)+I6</f>
        <v>220</v>
      </c>
      <c r="L6" s="179">
        <f t="shared" ref="L6:L16" si="2">ROUND(J6/3,0)</f>
        <v>203</v>
      </c>
      <c r="M6" s="235">
        <v>14</v>
      </c>
    </row>
    <row r="7" spans="1:13" s="236" customFormat="1" x14ac:dyDescent="0.25">
      <c r="A7" s="237">
        <v>2</v>
      </c>
      <c r="B7" s="168" t="s">
        <v>16</v>
      </c>
      <c r="C7" s="44">
        <v>1</v>
      </c>
      <c r="D7" s="44">
        <v>2</v>
      </c>
      <c r="E7" s="175">
        <v>199</v>
      </c>
      <c r="F7" s="175">
        <v>198</v>
      </c>
      <c r="G7" s="175">
        <v>204</v>
      </c>
      <c r="H7" s="175">
        <v>137</v>
      </c>
      <c r="I7" s="107">
        <v>0</v>
      </c>
      <c r="J7" s="107">
        <f t="shared" si="0"/>
        <v>601</v>
      </c>
      <c r="K7" s="107">
        <f t="shared" si="1"/>
        <v>204</v>
      </c>
      <c r="L7" s="181">
        <f t="shared" si="2"/>
        <v>200</v>
      </c>
      <c r="M7" s="238">
        <v>12</v>
      </c>
    </row>
    <row r="8" spans="1:13" s="236" customFormat="1" x14ac:dyDescent="0.25">
      <c r="A8" s="237">
        <v>3</v>
      </c>
      <c r="B8" s="168" t="s">
        <v>27</v>
      </c>
      <c r="C8" s="44">
        <v>2</v>
      </c>
      <c r="D8" s="44">
        <v>2</v>
      </c>
      <c r="E8" s="175">
        <v>187</v>
      </c>
      <c r="F8" s="175">
        <v>169</v>
      </c>
      <c r="G8" s="175">
        <v>198</v>
      </c>
      <c r="H8" s="175">
        <v>199</v>
      </c>
      <c r="I8" s="107">
        <v>0</v>
      </c>
      <c r="J8" s="107">
        <f t="shared" si="0"/>
        <v>584</v>
      </c>
      <c r="K8" s="107">
        <f t="shared" si="1"/>
        <v>199</v>
      </c>
      <c r="L8" s="181">
        <f t="shared" si="2"/>
        <v>195</v>
      </c>
      <c r="M8" s="238">
        <v>10</v>
      </c>
    </row>
    <row r="9" spans="1:13" s="236" customFormat="1" x14ac:dyDescent="0.25">
      <c r="A9" s="237">
        <v>4</v>
      </c>
      <c r="B9" s="168" t="s">
        <v>135</v>
      </c>
      <c r="C9" s="44">
        <v>2</v>
      </c>
      <c r="D9" s="44">
        <v>3</v>
      </c>
      <c r="E9" s="175">
        <v>178</v>
      </c>
      <c r="F9" s="175">
        <v>212</v>
      </c>
      <c r="G9" s="175">
        <v>180</v>
      </c>
      <c r="H9" s="175">
        <v>162</v>
      </c>
      <c r="I9" s="107">
        <v>0</v>
      </c>
      <c r="J9" s="107">
        <f t="shared" si="0"/>
        <v>570</v>
      </c>
      <c r="K9" s="107">
        <f t="shared" si="1"/>
        <v>212</v>
      </c>
      <c r="L9" s="181">
        <f t="shared" si="2"/>
        <v>190</v>
      </c>
      <c r="M9" s="238">
        <v>8</v>
      </c>
    </row>
    <row r="10" spans="1:13" s="17" customFormat="1" x14ac:dyDescent="0.25">
      <c r="A10" s="237">
        <v>5</v>
      </c>
      <c r="B10" s="169" t="s">
        <v>28</v>
      </c>
      <c r="C10" s="37">
        <v>3</v>
      </c>
      <c r="D10" s="37">
        <v>1</v>
      </c>
      <c r="E10" s="203">
        <v>142</v>
      </c>
      <c r="F10" s="203">
        <v>160</v>
      </c>
      <c r="G10" s="203">
        <v>201</v>
      </c>
      <c r="H10" s="203">
        <v>182</v>
      </c>
      <c r="I10" s="38">
        <v>8</v>
      </c>
      <c r="J10" s="38">
        <f t="shared" si="0"/>
        <v>567</v>
      </c>
      <c r="K10" s="38">
        <f t="shared" si="1"/>
        <v>209</v>
      </c>
      <c r="L10" s="191">
        <f t="shared" si="2"/>
        <v>189</v>
      </c>
      <c r="M10" s="238">
        <v>7</v>
      </c>
    </row>
    <row r="11" spans="1:13" s="236" customFormat="1" x14ac:dyDescent="0.25">
      <c r="A11" s="234">
        <v>6</v>
      </c>
      <c r="B11" s="168" t="s">
        <v>48</v>
      </c>
      <c r="C11" s="44">
        <v>1</v>
      </c>
      <c r="D11" s="44">
        <v>3</v>
      </c>
      <c r="E11" s="175">
        <v>147</v>
      </c>
      <c r="F11" s="175">
        <v>199</v>
      </c>
      <c r="G11" s="175">
        <v>165</v>
      </c>
      <c r="H11" s="175">
        <v>167</v>
      </c>
      <c r="I11" s="107">
        <v>0</v>
      </c>
      <c r="J11" s="107">
        <f t="shared" si="0"/>
        <v>531</v>
      </c>
      <c r="K11" s="107">
        <f t="shared" si="1"/>
        <v>199</v>
      </c>
      <c r="L11" s="181">
        <f t="shared" si="2"/>
        <v>177</v>
      </c>
      <c r="M11" s="235">
        <v>6</v>
      </c>
    </row>
    <row r="12" spans="1:13" s="236" customFormat="1" x14ac:dyDescent="0.25">
      <c r="A12" s="234">
        <v>7</v>
      </c>
      <c r="B12" s="169" t="s">
        <v>47</v>
      </c>
      <c r="C12" s="37">
        <v>3</v>
      </c>
      <c r="D12" s="37">
        <v>2</v>
      </c>
      <c r="E12" s="203">
        <v>176</v>
      </c>
      <c r="F12" s="203">
        <v>158</v>
      </c>
      <c r="G12" s="203">
        <v>166</v>
      </c>
      <c r="H12" s="203">
        <v>159</v>
      </c>
      <c r="I12" s="38">
        <v>8</v>
      </c>
      <c r="J12" s="38">
        <f t="shared" si="0"/>
        <v>525</v>
      </c>
      <c r="K12" s="38">
        <f t="shared" si="1"/>
        <v>184</v>
      </c>
      <c r="L12" s="191">
        <f t="shared" si="2"/>
        <v>175</v>
      </c>
      <c r="M12" s="235">
        <v>5</v>
      </c>
    </row>
    <row r="13" spans="1:13" s="236" customFormat="1" x14ac:dyDescent="0.25">
      <c r="A13" s="234">
        <v>8</v>
      </c>
      <c r="B13" s="169" t="s">
        <v>15</v>
      </c>
      <c r="C13" s="37">
        <v>1</v>
      </c>
      <c r="D13" s="37">
        <v>1</v>
      </c>
      <c r="E13" s="203">
        <v>146</v>
      </c>
      <c r="F13" s="203">
        <v>133</v>
      </c>
      <c r="G13" s="203">
        <v>188</v>
      </c>
      <c r="H13" s="203">
        <v>155</v>
      </c>
      <c r="I13" s="38">
        <v>8</v>
      </c>
      <c r="J13" s="38">
        <f t="shared" si="0"/>
        <v>513</v>
      </c>
      <c r="K13" s="223">
        <f t="shared" si="1"/>
        <v>196</v>
      </c>
      <c r="L13" s="191">
        <f t="shared" si="2"/>
        <v>171</v>
      </c>
      <c r="M13" s="235">
        <v>4</v>
      </c>
    </row>
    <row r="14" spans="1:13" s="239" customFormat="1" x14ac:dyDescent="0.25">
      <c r="A14" s="237">
        <v>9</v>
      </c>
      <c r="B14" s="168" t="s">
        <v>60</v>
      </c>
      <c r="C14" s="44">
        <v>4</v>
      </c>
      <c r="D14" s="44">
        <v>1</v>
      </c>
      <c r="E14" s="175">
        <v>132</v>
      </c>
      <c r="F14" s="175">
        <v>172</v>
      </c>
      <c r="G14" s="175">
        <v>148</v>
      </c>
      <c r="H14" s="175">
        <v>157</v>
      </c>
      <c r="I14" s="107">
        <v>0</v>
      </c>
      <c r="J14" s="107">
        <f t="shared" si="0"/>
        <v>477</v>
      </c>
      <c r="K14" s="107">
        <f t="shared" si="1"/>
        <v>172</v>
      </c>
      <c r="L14" s="181">
        <f t="shared" si="2"/>
        <v>159</v>
      </c>
      <c r="M14" s="238">
        <v>3</v>
      </c>
    </row>
    <row r="15" spans="1:13" s="239" customFormat="1" x14ac:dyDescent="0.25">
      <c r="A15" s="237">
        <v>10</v>
      </c>
      <c r="B15" s="169" t="s">
        <v>20</v>
      </c>
      <c r="C15" s="37">
        <v>4</v>
      </c>
      <c r="D15" s="37">
        <v>3</v>
      </c>
      <c r="E15" s="203">
        <v>114</v>
      </c>
      <c r="F15" s="203">
        <v>136</v>
      </c>
      <c r="G15" s="203">
        <v>151</v>
      </c>
      <c r="H15" s="203">
        <v>136</v>
      </c>
      <c r="I15" s="38">
        <v>8</v>
      </c>
      <c r="J15" s="38">
        <f t="shared" si="0"/>
        <v>447</v>
      </c>
      <c r="K15" s="223">
        <f t="shared" si="1"/>
        <v>159</v>
      </c>
      <c r="L15" s="191">
        <f t="shared" si="2"/>
        <v>149</v>
      </c>
      <c r="M15" s="238">
        <v>2</v>
      </c>
    </row>
    <row r="16" spans="1:13" s="239" customFormat="1" x14ac:dyDescent="0.25">
      <c r="A16" s="234">
        <v>11</v>
      </c>
      <c r="B16" s="169" t="s">
        <v>72</v>
      </c>
      <c r="C16" s="37">
        <v>3</v>
      </c>
      <c r="D16" s="37">
        <v>3</v>
      </c>
      <c r="E16" s="203">
        <v>113</v>
      </c>
      <c r="F16" s="203">
        <v>123</v>
      </c>
      <c r="G16" s="203">
        <v>144</v>
      </c>
      <c r="H16" s="203">
        <v>99</v>
      </c>
      <c r="I16" s="38">
        <v>8</v>
      </c>
      <c r="J16" s="38">
        <f t="shared" si="0"/>
        <v>404</v>
      </c>
      <c r="K16" s="38">
        <f t="shared" si="1"/>
        <v>152</v>
      </c>
      <c r="L16" s="191">
        <f t="shared" si="2"/>
        <v>135</v>
      </c>
      <c r="M16" s="235">
        <v>1</v>
      </c>
    </row>
    <row r="17" spans="1:13" s="17" customFormat="1" x14ac:dyDescent="0.25">
      <c r="A17" s="224"/>
      <c r="B17" s="224"/>
      <c r="C17" s="224"/>
      <c r="D17" s="224"/>
      <c r="E17" s="224"/>
      <c r="F17" s="224"/>
      <c r="G17" s="224"/>
      <c r="H17" s="224"/>
      <c r="I17" s="224"/>
      <c r="J17" s="224"/>
      <c r="K17" s="224"/>
      <c r="L17" s="224"/>
      <c r="M17" s="224"/>
    </row>
    <row r="18" spans="1:13" x14ac:dyDescent="0.25">
      <c r="A18" s="40"/>
      <c r="B18" s="224"/>
      <c r="C18" s="224"/>
      <c r="D18" s="224"/>
      <c r="E18" s="224"/>
      <c r="F18" s="224"/>
      <c r="G18" s="224"/>
      <c r="H18" s="224"/>
      <c r="I18" s="224"/>
      <c r="J18" s="224"/>
      <c r="K18" s="224"/>
      <c r="L18" s="224"/>
      <c r="M18" s="224"/>
    </row>
    <row r="19" spans="1:13" x14ac:dyDescent="0.25">
      <c r="A19" s="40"/>
      <c r="B19" s="224"/>
      <c r="C19" s="224"/>
      <c r="D19" s="224"/>
      <c r="E19" s="224"/>
      <c r="F19" s="224"/>
      <c r="G19" s="224"/>
      <c r="H19" s="224"/>
      <c r="I19" s="224"/>
      <c r="J19" s="224"/>
      <c r="K19" s="224"/>
      <c r="L19" s="224"/>
      <c r="M19" s="224"/>
    </row>
    <row r="20" spans="1:13" ht="21" x14ac:dyDescent="0.35">
      <c r="A20" s="240"/>
      <c r="B20" s="241" t="str">
        <f>B6</f>
        <v>Шенцев Сергей</v>
      </c>
      <c r="C20" s="495">
        <f>E6</f>
        <v>220</v>
      </c>
      <c r="D20" s="495"/>
      <c r="E20" s="130" t="s">
        <v>82</v>
      </c>
      <c r="F20" s="242"/>
      <c r="G20" s="243"/>
      <c r="H20" s="243"/>
      <c r="I20" s="243"/>
      <c r="J20" s="243"/>
      <c r="K20" s="244"/>
      <c r="L20" s="244"/>
      <c r="M20" s="244"/>
    </row>
    <row r="21" spans="1:13" ht="21" x14ac:dyDescent="0.35">
      <c r="A21" s="224"/>
      <c r="B21" s="123"/>
      <c r="C21" s="244"/>
      <c r="D21" s="245"/>
      <c r="E21" s="123"/>
      <c r="F21" s="243"/>
      <c r="G21" s="243"/>
      <c r="H21" s="243"/>
      <c r="I21" s="243"/>
      <c r="J21" s="243"/>
      <c r="K21" s="244"/>
      <c r="L21" s="244"/>
      <c r="M21" s="244"/>
    </row>
    <row r="22" spans="1:13" ht="21" x14ac:dyDescent="0.35">
      <c r="A22" s="224"/>
      <c r="B22" s="246" t="str">
        <f>B6</f>
        <v>Шенцев Сергей</v>
      </c>
      <c r="C22" s="495">
        <f>L6</f>
        <v>203</v>
      </c>
      <c r="D22" s="495"/>
      <c r="E22" s="124" t="s">
        <v>83</v>
      </c>
      <c r="F22" s="247"/>
      <c r="G22" s="247"/>
      <c r="H22" s="247"/>
      <c r="I22" s="247"/>
      <c r="J22" s="247"/>
      <c r="K22" s="248"/>
      <c r="L22" s="248"/>
      <c r="M22" s="248"/>
    </row>
  </sheetData>
  <mergeCells count="13">
    <mergeCell ref="A1:M1"/>
    <mergeCell ref="A2:M2"/>
    <mergeCell ref="A4:A5"/>
    <mergeCell ref="B4:B5"/>
    <mergeCell ref="C4:D4"/>
    <mergeCell ref="E4:H4"/>
    <mergeCell ref="I4:I5"/>
    <mergeCell ref="J4:J5"/>
    <mergeCell ref="K4:K5"/>
    <mergeCell ref="L4:L5"/>
    <mergeCell ref="M4:M5"/>
    <mergeCell ref="C20:D20"/>
    <mergeCell ref="C22:D22"/>
  </mergeCells>
  <pageMargins left="0.39370078740157483" right="0.39370078740157483" top="0.39370078740157483" bottom="0.39370078740157483" header="0.51181102362204722" footer="0.51181102362204722"/>
  <pageSetup paperSize="9" scale="96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Y53"/>
  <sheetViews>
    <sheetView view="pageBreakPreview" zoomScale="80" zoomScaleNormal="100" zoomScaleSheetLayoutView="8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Y35" sqref="Y35"/>
    </sheetView>
  </sheetViews>
  <sheetFormatPr defaultRowHeight="12.75" x14ac:dyDescent="0.2"/>
  <cols>
    <col min="1" max="1" width="8.5703125" style="4" customWidth="1"/>
    <col min="2" max="2" width="25.140625" customWidth="1"/>
    <col min="3" max="3" width="7.7109375" style="13" bestFit="1" customWidth="1"/>
    <col min="4" max="4" width="9.28515625" style="97" bestFit="1" customWidth="1"/>
    <col min="5" max="5" width="5" style="97" bestFit="1" customWidth="1"/>
    <col min="6" max="7" width="5.28515625" style="97" bestFit="1" customWidth="1"/>
    <col min="8" max="8" width="5.140625" style="97" bestFit="1" customWidth="1"/>
    <col min="9" max="9" width="5.28515625" style="97" bestFit="1" customWidth="1"/>
    <col min="10" max="10" width="5.28515625" style="97" customWidth="1"/>
    <col min="11" max="11" width="5.28515625" style="97" bestFit="1" customWidth="1"/>
    <col min="12" max="12" width="4.85546875" style="97" bestFit="1" customWidth="1"/>
    <col min="13" max="13" width="5.140625" style="97" bestFit="1" customWidth="1"/>
    <col min="14" max="14" width="4.5703125" style="97" bestFit="1" customWidth="1"/>
    <col min="15" max="15" width="4.85546875" style="97" bestFit="1" customWidth="1"/>
    <col min="16" max="16" width="9.140625" bestFit="1" customWidth="1"/>
    <col min="17" max="17" width="13.28515625" bestFit="1" customWidth="1"/>
    <col min="18" max="18" width="5.7109375" bestFit="1" customWidth="1"/>
    <col min="20" max="20" width="3" bestFit="1" customWidth="1"/>
  </cols>
  <sheetData>
    <row r="1" spans="1:25" ht="25.5" customHeight="1" x14ac:dyDescent="0.2">
      <c r="A1" s="507" t="s">
        <v>91</v>
      </c>
      <c r="B1" s="507"/>
      <c r="C1" s="507"/>
      <c r="D1" s="507"/>
      <c r="E1" s="507"/>
      <c r="F1" s="507"/>
      <c r="G1" s="507"/>
      <c r="H1" s="507"/>
      <c r="I1" s="507"/>
      <c r="J1" s="145"/>
    </row>
    <row r="2" spans="1:25" ht="21" customHeight="1" x14ac:dyDescent="0.2">
      <c r="A2" s="507" t="s">
        <v>89</v>
      </c>
      <c r="B2" s="507"/>
      <c r="C2" s="507"/>
      <c r="D2" s="507"/>
      <c r="E2" s="507"/>
      <c r="F2" s="507"/>
      <c r="G2" s="507"/>
      <c r="H2" s="507"/>
      <c r="I2" s="507"/>
      <c r="J2" s="145"/>
    </row>
    <row r="3" spans="1:25" ht="21.75" thickBot="1" x14ac:dyDescent="0.25">
      <c r="A3" s="508" t="s">
        <v>90</v>
      </c>
      <c r="B3" s="508"/>
      <c r="C3" s="508"/>
      <c r="D3" s="508"/>
      <c r="E3" s="508"/>
      <c r="F3" s="508"/>
      <c r="G3" s="508"/>
      <c r="H3" s="508"/>
      <c r="I3" s="508"/>
      <c r="J3" s="146"/>
    </row>
    <row r="4" spans="1:25" x14ac:dyDescent="0.2">
      <c r="A4" s="511" t="s">
        <v>92</v>
      </c>
      <c r="B4" s="509" t="s">
        <v>5</v>
      </c>
      <c r="C4" s="509" t="s">
        <v>1</v>
      </c>
      <c r="D4" s="151" t="s">
        <v>88</v>
      </c>
      <c r="E4" s="152">
        <v>25</v>
      </c>
      <c r="F4" s="152">
        <v>14</v>
      </c>
      <c r="G4" s="152">
        <v>20</v>
      </c>
      <c r="H4" s="152">
        <v>17</v>
      </c>
      <c r="I4" s="152">
        <v>15</v>
      </c>
      <c r="J4" s="147">
        <v>5</v>
      </c>
      <c r="K4" s="144">
        <v>24</v>
      </c>
      <c r="L4" s="200">
        <v>28</v>
      </c>
      <c r="M4" s="144">
        <v>14</v>
      </c>
      <c r="N4" s="200">
        <v>16</v>
      </c>
      <c r="O4" s="271">
        <v>20</v>
      </c>
    </row>
    <row r="5" spans="1:25" ht="13.5" thickBot="1" x14ac:dyDescent="0.25">
      <c r="A5" s="512"/>
      <c r="B5" s="510"/>
      <c r="C5" s="510"/>
      <c r="D5" s="251" t="s">
        <v>87</v>
      </c>
      <c r="E5" s="252" t="s">
        <v>29</v>
      </c>
      <c r="F5" s="252" t="s">
        <v>30</v>
      </c>
      <c r="G5" s="252" t="s">
        <v>31</v>
      </c>
      <c r="H5" s="252" t="s">
        <v>32</v>
      </c>
      <c r="I5" s="252" t="s">
        <v>33</v>
      </c>
      <c r="J5" s="252" t="s">
        <v>34</v>
      </c>
      <c r="K5" s="252" t="s">
        <v>35</v>
      </c>
      <c r="L5" s="252" t="s">
        <v>36</v>
      </c>
      <c r="M5" s="252" t="s">
        <v>37</v>
      </c>
      <c r="N5" s="253" t="s">
        <v>38</v>
      </c>
      <c r="O5" s="272" t="s">
        <v>39</v>
      </c>
      <c r="P5" s="27"/>
      <c r="Q5" s="27"/>
    </row>
    <row r="6" spans="1:25" s="41" customFormat="1" ht="15.75" x14ac:dyDescent="0.25">
      <c r="A6" s="438"/>
      <c r="B6" s="439" t="s">
        <v>16</v>
      </c>
      <c r="C6" s="440">
        <f t="shared" ref="C6:C43" si="0">LARGE(D6:O6,1)+LARGE(D6:O6,2)+LARGE(D6:O6,3)+LARGE(D6:O6,4)+LARGE(D6:O6,5)+LARGE(D6:O6,6)+LARGE(D6:O6,7)+LARGE(D6:O6,8)</f>
        <v>160</v>
      </c>
      <c r="D6" s="441">
        <v>39</v>
      </c>
      <c r="E6" s="441">
        <v>27</v>
      </c>
      <c r="F6" s="441">
        <v>24</v>
      </c>
      <c r="G6" s="441">
        <v>14</v>
      </c>
      <c r="H6" s="441">
        <v>12</v>
      </c>
      <c r="I6" s="441">
        <v>16</v>
      </c>
      <c r="J6" s="441">
        <v>16</v>
      </c>
      <c r="K6" s="441">
        <v>12</v>
      </c>
      <c r="L6" s="441">
        <v>5</v>
      </c>
      <c r="M6" s="441">
        <v>0</v>
      </c>
      <c r="N6" s="441">
        <v>12</v>
      </c>
      <c r="O6" s="442">
        <v>12</v>
      </c>
      <c r="P6" s="435" t="s">
        <v>136</v>
      </c>
    </row>
    <row r="7" spans="1:25" s="33" customFormat="1" ht="16.5" thickBot="1" x14ac:dyDescent="0.3">
      <c r="A7" s="227">
        <v>1</v>
      </c>
      <c r="B7" s="450" t="s">
        <v>27</v>
      </c>
      <c r="C7" s="451">
        <f t="shared" si="0"/>
        <v>141</v>
      </c>
      <c r="D7" s="452">
        <v>16</v>
      </c>
      <c r="E7" s="452">
        <v>36</v>
      </c>
      <c r="F7" s="452">
        <v>24</v>
      </c>
      <c r="G7" s="452">
        <v>10</v>
      </c>
      <c r="H7" s="452">
        <v>21</v>
      </c>
      <c r="I7" s="452">
        <v>14</v>
      </c>
      <c r="J7" s="452">
        <v>0</v>
      </c>
      <c r="K7" s="452">
        <v>10</v>
      </c>
      <c r="L7" s="452">
        <v>6</v>
      </c>
      <c r="M7" s="452">
        <v>10</v>
      </c>
      <c r="N7" s="452">
        <v>4</v>
      </c>
      <c r="O7" s="453">
        <v>10</v>
      </c>
      <c r="P7" s="454" t="s">
        <v>141</v>
      </c>
    </row>
    <row r="8" spans="1:25" ht="16.5" thickBot="1" x14ac:dyDescent="0.3">
      <c r="A8" s="443"/>
      <c r="B8" s="444" t="s">
        <v>25</v>
      </c>
      <c r="C8" s="445">
        <f t="shared" si="0"/>
        <v>138</v>
      </c>
      <c r="D8" s="446">
        <v>24</v>
      </c>
      <c r="E8" s="446">
        <v>30</v>
      </c>
      <c r="F8" s="446">
        <v>36</v>
      </c>
      <c r="G8" s="446">
        <v>10</v>
      </c>
      <c r="H8" s="446">
        <v>14</v>
      </c>
      <c r="I8" s="446">
        <v>0</v>
      </c>
      <c r="J8" s="446">
        <v>5</v>
      </c>
      <c r="K8" s="446">
        <v>8</v>
      </c>
      <c r="L8" s="446">
        <v>4</v>
      </c>
      <c r="M8" s="446">
        <v>8</v>
      </c>
      <c r="N8" s="446">
        <v>8</v>
      </c>
      <c r="O8" s="447">
        <v>0</v>
      </c>
      <c r="P8" s="434" t="s">
        <v>137</v>
      </c>
      <c r="Q8" s="34" t="s">
        <v>63</v>
      </c>
      <c r="R8" s="35" t="s">
        <v>12</v>
      </c>
    </row>
    <row r="9" spans="1:25" s="33" customFormat="1" ht="15.75" x14ac:dyDescent="0.25">
      <c r="A9" s="227">
        <v>2</v>
      </c>
      <c r="B9" s="450" t="s">
        <v>23</v>
      </c>
      <c r="C9" s="451">
        <f t="shared" si="0"/>
        <v>121</v>
      </c>
      <c r="D9" s="452">
        <v>27</v>
      </c>
      <c r="E9" s="452">
        <v>0</v>
      </c>
      <c r="F9" s="452">
        <v>30</v>
      </c>
      <c r="G9" s="452">
        <v>14</v>
      </c>
      <c r="H9" s="452">
        <v>0</v>
      </c>
      <c r="I9" s="452">
        <v>0</v>
      </c>
      <c r="J9" s="452">
        <v>18</v>
      </c>
      <c r="K9" s="452">
        <v>4</v>
      </c>
      <c r="L9" s="452">
        <v>0</v>
      </c>
      <c r="M9" s="452">
        <v>7</v>
      </c>
      <c r="N9" s="452">
        <v>7</v>
      </c>
      <c r="O9" s="453">
        <v>14</v>
      </c>
      <c r="P9" s="454" t="s">
        <v>141</v>
      </c>
      <c r="Q9" s="192">
        <v>1</v>
      </c>
      <c r="R9" s="193">
        <v>39</v>
      </c>
      <c r="S9" s="4"/>
      <c r="T9" s="4">
        <v>20</v>
      </c>
      <c r="U9" s="4"/>
    </row>
    <row r="10" spans="1:25" s="27" customFormat="1" ht="15.75" x14ac:dyDescent="0.25">
      <c r="A10" s="227">
        <v>3</v>
      </c>
      <c r="B10" s="450" t="s">
        <v>57</v>
      </c>
      <c r="C10" s="451">
        <f t="shared" si="0"/>
        <v>113</v>
      </c>
      <c r="D10" s="452">
        <v>36</v>
      </c>
      <c r="E10" s="452">
        <v>24</v>
      </c>
      <c r="F10" s="452">
        <v>39</v>
      </c>
      <c r="G10" s="452">
        <v>0</v>
      </c>
      <c r="H10" s="452">
        <v>0</v>
      </c>
      <c r="I10" s="452">
        <v>0</v>
      </c>
      <c r="J10" s="452">
        <v>8</v>
      </c>
      <c r="K10" s="452">
        <v>6</v>
      </c>
      <c r="L10" s="452">
        <v>0</v>
      </c>
      <c r="M10" s="452">
        <v>0</v>
      </c>
      <c r="N10" s="452">
        <v>0</v>
      </c>
      <c r="O10" s="453">
        <v>0</v>
      </c>
      <c r="P10" s="454" t="s">
        <v>141</v>
      </c>
      <c r="Q10" s="194">
        <v>2</v>
      </c>
      <c r="R10" s="195">
        <v>36</v>
      </c>
      <c r="S10" s="4"/>
      <c r="T10" s="4">
        <v>19</v>
      </c>
      <c r="U10" s="4"/>
    </row>
    <row r="11" spans="1:25" s="33" customFormat="1" ht="15.75" x14ac:dyDescent="0.25">
      <c r="A11" s="227">
        <v>4</v>
      </c>
      <c r="B11" s="450" t="s">
        <v>60</v>
      </c>
      <c r="C11" s="451">
        <f t="shared" si="0"/>
        <v>82</v>
      </c>
      <c r="D11" s="452">
        <v>10</v>
      </c>
      <c r="E11" s="452">
        <v>12</v>
      </c>
      <c r="F11" s="452">
        <v>18</v>
      </c>
      <c r="G11" s="452">
        <v>10</v>
      </c>
      <c r="H11" s="452">
        <v>10</v>
      </c>
      <c r="I11" s="452">
        <v>7</v>
      </c>
      <c r="J11" s="452">
        <v>10</v>
      </c>
      <c r="K11" s="452">
        <v>0</v>
      </c>
      <c r="L11" s="452">
        <v>3</v>
      </c>
      <c r="M11" s="452">
        <v>5</v>
      </c>
      <c r="N11" s="452">
        <v>3</v>
      </c>
      <c r="O11" s="453">
        <v>0</v>
      </c>
      <c r="P11" s="454" t="s">
        <v>141</v>
      </c>
      <c r="Q11" s="194">
        <v>3</v>
      </c>
      <c r="R11" s="195">
        <v>33</v>
      </c>
      <c r="S11" s="4"/>
      <c r="T11" s="47">
        <v>18</v>
      </c>
      <c r="U11" s="4"/>
    </row>
    <row r="12" spans="1:25" s="33" customFormat="1" ht="15.75" x14ac:dyDescent="0.25">
      <c r="A12" s="227">
        <v>5</v>
      </c>
      <c r="B12" s="450" t="s">
        <v>46</v>
      </c>
      <c r="C12" s="451">
        <f t="shared" si="0"/>
        <v>77</v>
      </c>
      <c r="D12" s="452">
        <v>4</v>
      </c>
      <c r="E12" s="452">
        <v>6</v>
      </c>
      <c r="F12" s="452">
        <v>33</v>
      </c>
      <c r="G12" s="452">
        <v>5</v>
      </c>
      <c r="H12" s="452">
        <v>6</v>
      </c>
      <c r="I12" s="452">
        <v>10</v>
      </c>
      <c r="J12" s="452">
        <v>3</v>
      </c>
      <c r="K12" s="452">
        <v>0</v>
      </c>
      <c r="L12" s="452">
        <v>0</v>
      </c>
      <c r="M12" s="452">
        <v>0</v>
      </c>
      <c r="N12" s="452">
        <v>10</v>
      </c>
      <c r="O12" s="453">
        <v>0</v>
      </c>
      <c r="P12" s="454" t="s">
        <v>141</v>
      </c>
      <c r="Q12" s="194">
        <v>4</v>
      </c>
      <c r="R12" s="195">
        <v>30</v>
      </c>
      <c r="S12" s="4"/>
      <c r="T12" s="4">
        <v>17</v>
      </c>
      <c r="U12" s="4"/>
      <c r="W12" s="27"/>
      <c r="X12" s="27"/>
      <c r="Y12" s="27"/>
    </row>
    <row r="13" spans="1:25" s="33" customFormat="1" ht="15.75" x14ac:dyDescent="0.25">
      <c r="A13" s="227">
        <v>6</v>
      </c>
      <c r="B13" s="455" t="s">
        <v>15</v>
      </c>
      <c r="C13" s="456">
        <f t="shared" si="0"/>
        <v>77</v>
      </c>
      <c r="D13" s="452">
        <v>14</v>
      </c>
      <c r="E13" s="452">
        <v>10</v>
      </c>
      <c r="F13" s="452">
        <v>1</v>
      </c>
      <c r="G13" s="452">
        <v>4</v>
      </c>
      <c r="H13" s="452">
        <v>18</v>
      </c>
      <c r="I13" s="452">
        <v>12</v>
      </c>
      <c r="J13" s="452">
        <v>14</v>
      </c>
      <c r="K13" s="452">
        <v>0</v>
      </c>
      <c r="L13" s="452">
        <v>0</v>
      </c>
      <c r="M13" s="452">
        <v>0</v>
      </c>
      <c r="N13" s="452">
        <v>0</v>
      </c>
      <c r="O13" s="453">
        <v>4</v>
      </c>
      <c r="P13" s="454" t="s">
        <v>141</v>
      </c>
      <c r="Q13" s="194">
        <v>5</v>
      </c>
      <c r="R13" s="195">
        <v>27</v>
      </c>
      <c r="S13" s="4"/>
      <c r="T13" s="4">
        <v>16</v>
      </c>
      <c r="U13" s="4"/>
    </row>
    <row r="14" spans="1:25" s="31" customFormat="1" ht="15.75" x14ac:dyDescent="0.25">
      <c r="A14" s="227">
        <v>7</v>
      </c>
      <c r="B14" s="455" t="s">
        <v>20</v>
      </c>
      <c r="C14" s="456">
        <f t="shared" si="0"/>
        <v>72</v>
      </c>
      <c r="D14" s="452">
        <v>3</v>
      </c>
      <c r="E14" s="452">
        <v>18</v>
      </c>
      <c r="F14" s="452">
        <v>16</v>
      </c>
      <c r="G14" s="452">
        <v>2</v>
      </c>
      <c r="H14" s="452">
        <v>4</v>
      </c>
      <c r="I14" s="452">
        <v>4</v>
      </c>
      <c r="J14" s="452">
        <v>7</v>
      </c>
      <c r="K14" s="452">
        <v>1</v>
      </c>
      <c r="L14" s="452">
        <v>0</v>
      </c>
      <c r="M14" s="452">
        <v>6</v>
      </c>
      <c r="N14" s="452">
        <v>14</v>
      </c>
      <c r="O14" s="453">
        <v>2</v>
      </c>
      <c r="P14" s="454" t="s">
        <v>141</v>
      </c>
      <c r="Q14" s="194">
        <v>6</v>
      </c>
      <c r="R14" s="195">
        <v>24</v>
      </c>
      <c r="S14" s="4"/>
      <c r="T14" s="4">
        <v>15</v>
      </c>
      <c r="U14" s="4"/>
      <c r="W14" s="27"/>
      <c r="X14" s="27"/>
      <c r="Y14" s="27"/>
    </row>
    <row r="15" spans="1:25" s="33" customFormat="1" ht="15.75" x14ac:dyDescent="0.25">
      <c r="A15" s="92">
        <v>10</v>
      </c>
      <c r="B15" s="448" t="s">
        <v>28</v>
      </c>
      <c r="C15" s="449">
        <f t="shared" si="0"/>
        <v>72</v>
      </c>
      <c r="D15" s="446">
        <v>0</v>
      </c>
      <c r="E15" s="446">
        <v>14</v>
      </c>
      <c r="F15" s="446">
        <v>5</v>
      </c>
      <c r="G15" s="446">
        <v>0</v>
      </c>
      <c r="H15" s="446">
        <v>3</v>
      </c>
      <c r="I15" s="446">
        <v>4</v>
      </c>
      <c r="J15" s="446">
        <v>14</v>
      </c>
      <c r="K15" s="446">
        <v>7</v>
      </c>
      <c r="L15" s="446">
        <v>2</v>
      </c>
      <c r="M15" s="446"/>
      <c r="N15" s="446">
        <v>18</v>
      </c>
      <c r="O15" s="447">
        <v>7</v>
      </c>
      <c r="P15" s="436" t="s">
        <v>137</v>
      </c>
      <c r="Q15" s="194">
        <v>7</v>
      </c>
      <c r="R15" s="195">
        <v>21</v>
      </c>
      <c r="S15" s="4"/>
      <c r="T15" s="4">
        <v>14</v>
      </c>
      <c r="U15" s="4"/>
    </row>
    <row r="16" spans="1:25" s="33" customFormat="1" ht="16.5" thickBot="1" x14ac:dyDescent="0.3">
      <c r="A16" s="285">
        <v>8</v>
      </c>
      <c r="B16" s="457" t="s">
        <v>14</v>
      </c>
      <c r="C16" s="458">
        <f t="shared" si="0"/>
        <v>72</v>
      </c>
      <c r="D16" s="459">
        <v>5</v>
      </c>
      <c r="E16" s="459">
        <v>33</v>
      </c>
      <c r="F16" s="459">
        <v>8</v>
      </c>
      <c r="G16" s="459">
        <v>18</v>
      </c>
      <c r="H16" s="459">
        <v>0</v>
      </c>
      <c r="I16" s="459">
        <v>0</v>
      </c>
      <c r="J16" s="459">
        <v>0</v>
      </c>
      <c r="K16" s="459">
        <v>0</v>
      </c>
      <c r="L16" s="459">
        <v>0</v>
      </c>
      <c r="M16" s="459">
        <v>0</v>
      </c>
      <c r="N16" s="459"/>
      <c r="O16" s="460">
        <v>8</v>
      </c>
      <c r="P16" s="454" t="s">
        <v>141</v>
      </c>
      <c r="Q16" s="194">
        <v>8</v>
      </c>
      <c r="R16" s="195">
        <v>18</v>
      </c>
      <c r="S16" s="4"/>
      <c r="T16" s="47">
        <v>13</v>
      </c>
      <c r="U16" s="4"/>
      <c r="W16" s="27"/>
      <c r="X16" s="27"/>
      <c r="Y16" s="27"/>
    </row>
    <row r="17" spans="1:25" ht="15.75" x14ac:dyDescent="0.25">
      <c r="A17" s="266">
        <v>12</v>
      </c>
      <c r="B17" s="267" t="s">
        <v>47</v>
      </c>
      <c r="C17" s="268">
        <f t="shared" si="0"/>
        <v>65</v>
      </c>
      <c r="D17" s="269">
        <v>30</v>
      </c>
      <c r="E17" s="270">
        <v>0</v>
      </c>
      <c r="F17" s="270">
        <v>0</v>
      </c>
      <c r="G17" s="270">
        <v>0</v>
      </c>
      <c r="H17" s="270">
        <v>0</v>
      </c>
      <c r="I17" s="269">
        <v>10</v>
      </c>
      <c r="J17" s="270">
        <v>0</v>
      </c>
      <c r="K17" s="270">
        <v>0</v>
      </c>
      <c r="L17" s="269">
        <v>1</v>
      </c>
      <c r="M17" s="269">
        <v>3</v>
      </c>
      <c r="N17" s="269">
        <v>16</v>
      </c>
      <c r="O17" s="274">
        <v>5</v>
      </c>
      <c r="Q17" s="194">
        <v>9</v>
      </c>
      <c r="R17" s="195">
        <v>16</v>
      </c>
      <c r="S17" s="4"/>
      <c r="T17" s="4">
        <v>12</v>
      </c>
      <c r="U17" s="4"/>
      <c r="W17" s="33"/>
      <c r="X17" s="33"/>
      <c r="Y17" s="33"/>
    </row>
    <row r="18" spans="1:25" s="33" customFormat="1" ht="15.75" x14ac:dyDescent="0.25">
      <c r="A18" s="92">
        <v>13</v>
      </c>
      <c r="B18" s="429" t="s">
        <v>21</v>
      </c>
      <c r="C18" s="437">
        <f t="shared" si="0"/>
        <v>63</v>
      </c>
      <c r="D18" s="432">
        <v>0</v>
      </c>
      <c r="E18" s="432">
        <v>24</v>
      </c>
      <c r="F18" s="432">
        <v>14</v>
      </c>
      <c r="G18" s="432">
        <v>18</v>
      </c>
      <c r="H18" s="432">
        <v>7</v>
      </c>
      <c r="I18" s="432">
        <v>0</v>
      </c>
      <c r="J18" s="432">
        <v>0</v>
      </c>
      <c r="K18" s="432">
        <v>0</v>
      </c>
      <c r="L18" s="432">
        <v>0</v>
      </c>
      <c r="M18" s="432"/>
      <c r="N18" s="432">
        <v>0</v>
      </c>
      <c r="O18" s="433">
        <v>0</v>
      </c>
      <c r="P18" s="435" t="s">
        <v>136</v>
      </c>
      <c r="Q18" s="194">
        <v>10</v>
      </c>
      <c r="R18" s="195">
        <v>14</v>
      </c>
      <c r="S18" s="4"/>
      <c r="T18" s="4">
        <v>11</v>
      </c>
      <c r="U18" s="4"/>
      <c r="W18" s="27"/>
      <c r="X18" s="27"/>
      <c r="Y18" s="27"/>
    </row>
    <row r="19" spans="1:25" s="27" customFormat="1" ht="15.75" x14ac:dyDescent="0.25">
      <c r="A19" s="92">
        <v>15</v>
      </c>
      <c r="B19" s="261" t="s">
        <v>17</v>
      </c>
      <c r="C19" s="262">
        <f t="shared" si="0"/>
        <v>52</v>
      </c>
      <c r="D19" s="258">
        <v>6</v>
      </c>
      <c r="E19" s="256">
        <v>5</v>
      </c>
      <c r="F19" s="256">
        <v>12</v>
      </c>
      <c r="G19" s="257">
        <v>0</v>
      </c>
      <c r="H19" s="256">
        <v>8</v>
      </c>
      <c r="I19" s="256">
        <v>2</v>
      </c>
      <c r="J19" s="258">
        <v>6</v>
      </c>
      <c r="K19" s="258">
        <v>5</v>
      </c>
      <c r="L19" s="257">
        <v>0</v>
      </c>
      <c r="M19" s="258">
        <v>4</v>
      </c>
      <c r="N19" s="258">
        <v>6</v>
      </c>
      <c r="O19" s="259">
        <v>0</v>
      </c>
      <c r="Q19" s="194">
        <v>11</v>
      </c>
      <c r="R19" s="195">
        <v>12</v>
      </c>
      <c r="S19" s="4"/>
      <c r="T19" s="47">
        <v>10</v>
      </c>
      <c r="U19" s="4"/>
      <c r="W19" s="33"/>
      <c r="X19" s="33"/>
      <c r="Y19" s="33"/>
    </row>
    <row r="20" spans="1:25" s="27" customFormat="1" ht="15.75" x14ac:dyDescent="0.25">
      <c r="A20" s="92">
        <v>14</v>
      </c>
      <c r="B20" s="261" t="s">
        <v>24</v>
      </c>
      <c r="C20" s="262">
        <f t="shared" si="0"/>
        <v>47</v>
      </c>
      <c r="D20" s="257">
        <v>0</v>
      </c>
      <c r="E20" s="256">
        <v>10</v>
      </c>
      <c r="F20" s="256">
        <v>12</v>
      </c>
      <c r="G20" s="258">
        <v>6</v>
      </c>
      <c r="H20" s="258">
        <v>5</v>
      </c>
      <c r="I20" s="258">
        <v>6</v>
      </c>
      <c r="J20" s="257">
        <v>0</v>
      </c>
      <c r="K20" s="258">
        <v>2</v>
      </c>
      <c r="L20" s="257">
        <v>0</v>
      </c>
      <c r="M20" s="258">
        <v>1</v>
      </c>
      <c r="N20" s="258">
        <v>5</v>
      </c>
      <c r="O20" s="259">
        <v>0</v>
      </c>
      <c r="P20" s="115"/>
      <c r="Q20" s="196">
        <v>12</v>
      </c>
      <c r="R20" s="48">
        <v>10</v>
      </c>
      <c r="S20" s="40"/>
      <c r="T20" s="40">
        <v>9</v>
      </c>
      <c r="U20" s="4"/>
    </row>
    <row r="21" spans="1:25" s="36" customFormat="1" ht="15.75" x14ac:dyDescent="0.25">
      <c r="A21" s="92">
        <v>17</v>
      </c>
      <c r="B21" s="430" t="s">
        <v>26</v>
      </c>
      <c r="C21" s="431">
        <f t="shared" si="0"/>
        <v>34</v>
      </c>
      <c r="D21" s="432">
        <v>0</v>
      </c>
      <c r="E21" s="432">
        <v>4</v>
      </c>
      <c r="F21" s="432">
        <v>30</v>
      </c>
      <c r="G21" s="432">
        <v>0</v>
      </c>
      <c r="H21" s="432">
        <v>0</v>
      </c>
      <c r="I21" s="432">
        <v>0</v>
      </c>
      <c r="J21" s="432">
        <v>0</v>
      </c>
      <c r="K21" s="432">
        <v>0</v>
      </c>
      <c r="L21" s="432">
        <v>0</v>
      </c>
      <c r="M21" s="432"/>
      <c r="N21" s="432">
        <v>0</v>
      </c>
      <c r="O21" s="433">
        <v>0</v>
      </c>
      <c r="P21" s="436" t="s">
        <v>136</v>
      </c>
      <c r="Q21" s="194">
        <v>13</v>
      </c>
      <c r="R21" s="195">
        <v>8</v>
      </c>
      <c r="S21" s="4"/>
      <c r="T21" s="4">
        <v>8</v>
      </c>
      <c r="U21" s="40"/>
      <c r="W21" s="33"/>
      <c r="X21" s="33"/>
      <c r="Y21" s="33"/>
    </row>
    <row r="22" spans="1:25" s="33" customFormat="1" ht="15.75" x14ac:dyDescent="0.25">
      <c r="A22" s="92">
        <v>18</v>
      </c>
      <c r="B22" s="263" t="s">
        <v>68</v>
      </c>
      <c r="C22" s="260">
        <f t="shared" si="0"/>
        <v>33</v>
      </c>
      <c r="D22" s="256">
        <v>33</v>
      </c>
      <c r="E22" s="257">
        <v>0</v>
      </c>
      <c r="F22" s="257">
        <v>0</v>
      </c>
      <c r="G22" s="257">
        <v>0</v>
      </c>
      <c r="H22" s="257">
        <v>0</v>
      </c>
      <c r="I22" s="257">
        <v>0</v>
      </c>
      <c r="J22" s="257">
        <v>0</v>
      </c>
      <c r="K22" s="257">
        <v>0</v>
      </c>
      <c r="L22" s="257">
        <v>0</v>
      </c>
      <c r="M22" s="257">
        <v>0</v>
      </c>
      <c r="N22" s="257">
        <v>0</v>
      </c>
      <c r="O22" s="259">
        <v>0</v>
      </c>
      <c r="Q22" s="194">
        <v>14</v>
      </c>
      <c r="R22" s="195">
        <v>7</v>
      </c>
      <c r="S22" s="4"/>
      <c r="T22" s="4">
        <v>7</v>
      </c>
      <c r="U22" s="4"/>
      <c r="W22" s="27"/>
      <c r="X22" s="27"/>
      <c r="Y22" s="27"/>
    </row>
    <row r="23" spans="1:25" ht="15.75" x14ac:dyDescent="0.25">
      <c r="A23" s="92">
        <v>19</v>
      </c>
      <c r="B23" s="264" t="s">
        <v>48</v>
      </c>
      <c r="C23" s="260">
        <f t="shared" si="0"/>
        <v>29</v>
      </c>
      <c r="D23" s="257">
        <v>0</v>
      </c>
      <c r="E23" s="257">
        <v>0</v>
      </c>
      <c r="F23" s="257">
        <v>0</v>
      </c>
      <c r="G23" s="258">
        <v>1</v>
      </c>
      <c r="H23" s="258">
        <v>16</v>
      </c>
      <c r="I23" s="258">
        <v>6</v>
      </c>
      <c r="J23" s="257">
        <v>0</v>
      </c>
      <c r="K23" s="257">
        <v>0</v>
      </c>
      <c r="L23" s="257">
        <v>0</v>
      </c>
      <c r="M23" s="257">
        <v>0</v>
      </c>
      <c r="N23" s="257">
        <v>0</v>
      </c>
      <c r="O23" s="273">
        <v>6</v>
      </c>
      <c r="Q23" s="194">
        <v>15</v>
      </c>
      <c r="R23" s="195">
        <v>6</v>
      </c>
      <c r="S23" s="4"/>
      <c r="T23" s="4">
        <v>6</v>
      </c>
      <c r="U23" s="4"/>
      <c r="W23" s="33"/>
      <c r="X23" s="33"/>
      <c r="Y23" s="33"/>
    </row>
    <row r="24" spans="1:25" s="27" customFormat="1" ht="15.75" x14ac:dyDescent="0.25">
      <c r="A24" s="92">
        <v>20</v>
      </c>
      <c r="B24" s="254" t="s">
        <v>53</v>
      </c>
      <c r="C24" s="255">
        <f t="shared" si="0"/>
        <v>25</v>
      </c>
      <c r="D24" s="258">
        <v>21</v>
      </c>
      <c r="E24" s="258">
        <v>4</v>
      </c>
      <c r="F24" s="257">
        <v>0</v>
      </c>
      <c r="G24" s="257">
        <v>0</v>
      </c>
      <c r="H24" s="257">
        <v>0</v>
      </c>
      <c r="I24" s="257">
        <v>0</v>
      </c>
      <c r="J24" s="257">
        <v>0</v>
      </c>
      <c r="K24" s="257">
        <v>0</v>
      </c>
      <c r="L24" s="257">
        <v>0</v>
      </c>
      <c r="M24" s="257">
        <v>0</v>
      </c>
      <c r="N24" s="257">
        <v>0</v>
      </c>
      <c r="O24" s="259">
        <v>0</v>
      </c>
      <c r="Q24" s="194">
        <v>16</v>
      </c>
      <c r="R24" s="195">
        <v>5</v>
      </c>
      <c r="S24" s="4"/>
      <c r="T24" s="4">
        <v>5</v>
      </c>
      <c r="U24" s="4"/>
    </row>
    <row r="25" spans="1:25" s="27" customFormat="1" ht="15.75" x14ac:dyDescent="0.25">
      <c r="A25" s="92">
        <v>21</v>
      </c>
      <c r="B25" s="261" t="s">
        <v>51</v>
      </c>
      <c r="C25" s="262">
        <f t="shared" si="0"/>
        <v>24</v>
      </c>
      <c r="D25" s="258">
        <v>1</v>
      </c>
      <c r="E25" s="258">
        <v>16</v>
      </c>
      <c r="F25" s="258">
        <v>7</v>
      </c>
      <c r="G25" s="257">
        <v>0</v>
      </c>
      <c r="H25" s="257">
        <v>0</v>
      </c>
      <c r="I25" s="257">
        <v>0</v>
      </c>
      <c r="J25" s="257">
        <v>0</v>
      </c>
      <c r="K25" s="257">
        <v>0</v>
      </c>
      <c r="L25" s="257">
        <v>0</v>
      </c>
      <c r="M25" s="257">
        <v>0</v>
      </c>
      <c r="N25" s="257">
        <v>0</v>
      </c>
      <c r="O25" s="259">
        <v>0</v>
      </c>
      <c r="Q25" s="194">
        <v>17</v>
      </c>
      <c r="R25" s="195">
        <v>4</v>
      </c>
      <c r="S25" s="4"/>
      <c r="T25" s="4">
        <v>4</v>
      </c>
      <c r="U25" s="4"/>
      <c r="W25" s="33"/>
      <c r="X25" s="33"/>
      <c r="Y25" s="33"/>
    </row>
    <row r="26" spans="1:25" s="33" customFormat="1" ht="15.75" x14ac:dyDescent="0.25">
      <c r="A26" s="92">
        <v>22</v>
      </c>
      <c r="B26" s="265" t="s">
        <v>72</v>
      </c>
      <c r="C26" s="260">
        <f t="shared" si="0"/>
        <v>20</v>
      </c>
      <c r="D26" s="257"/>
      <c r="E26" s="256">
        <v>7</v>
      </c>
      <c r="F26" s="256">
        <v>6</v>
      </c>
      <c r="G26" s="256">
        <v>3</v>
      </c>
      <c r="H26" s="256">
        <v>2</v>
      </c>
      <c r="I26" s="256">
        <v>1</v>
      </c>
      <c r="J26" s="257">
        <v>0</v>
      </c>
      <c r="K26" s="257">
        <v>0</v>
      </c>
      <c r="L26" s="257">
        <v>0</v>
      </c>
      <c r="M26" s="257">
        <v>0</v>
      </c>
      <c r="N26" s="257">
        <v>0</v>
      </c>
      <c r="O26" s="304">
        <v>1</v>
      </c>
      <c r="Q26" s="194">
        <v>18</v>
      </c>
      <c r="R26" s="195">
        <v>3</v>
      </c>
      <c r="S26" s="4"/>
      <c r="T26" s="4">
        <v>3</v>
      </c>
      <c r="U26" s="4"/>
    </row>
    <row r="27" spans="1:25" s="27" customFormat="1" ht="15.75" x14ac:dyDescent="0.25">
      <c r="A27" s="92">
        <v>23</v>
      </c>
      <c r="B27" s="254" t="s">
        <v>50</v>
      </c>
      <c r="C27" s="260">
        <f t="shared" si="0"/>
        <v>18</v>
      </c>
      <c r="D27" s="258">
        <v>18</v>
      </c>
      <c r="E27" s="257">
        <v>0</v>
      </c>
      <c r="F27" s="257">
        <v>0</v>
      </c>
      <c r="G27" s="257">
        <v>0</v>
      </c>
      <c r="H27" s="257">
        <v>0</v>
      </c>
      <c r="I27" s="257">
        <v>0</v>
      </c>
      <c r="J27" s="257">
        <v>0</v>
      </c>
      <c r="K27" s="257">
        <v>0</v>
      </c>
      <c r="L27" s="257">
        <v>0</v>
      </c>
      <c r="M27" s="257">
        <v>0</v>
      </c>
      <c r="N27" s="257">
        <v>0</v>
      </c>
      <c r="O27" s="259">
        <v>0</v>
      </c>
      <c r="Q27" s="194">
        <v>19</v>
      </c>
      <c r="R27" s="195">
        <v>2</v>
      </c>
      <c r="S27" s="4"/>
      <c r="T27" s="4">
        <v>2</v>
      </c>
      <c r="U27" s="4"/>
    </row>
    <row r="28" spans="1:25" s="27" customFormat="1" ht="16.5" thickBot="1" x14ac:dyDescent="0.3">
      <c r="A28" s="92">
        <v>24</v>
      </c>
      <c r="B28" s="254" t="s">
        <v>18</v>
      </c>
      <c r="C28" s="255">
        <f t="shared" si="0"/>
        <v>16</v>
      </c>
      <c r="D28" s="258">
        <v>12</v>
      </c>
      <c r="E28" s="256">
        <v>2</v>
      </c>
      <c r="F28" s="257">
        <v>0</v>
      </c>
      <c r="G28" s="257">
        <v>0</v>
      </c>
      <c r="H28" s="257">
        <v>0</v>
      </c>
      <c r="I28" s="257">
        <v>0</v>
      </c>
      <c r="J28" s="257">
        <v>0</v>
      </c>
      <c r="K28" s="257">
        <v>0</v>
      </c>
      <c r="L28" s="257">
        <v>0</v>
      </c>
      <c r="M28" s="257">
        <v>0</v>
      </c>
      <c r="N28" s="258">
        <v>2</v>
      </c>
      <c r="O28" s="259">
        <v>0</v>
      </c>
      <c r="Q28" s="197">
        <v>20</v>
      </c>
      <c r="R28" s="198">
        <v>1</v>
      </c>
      <c r="S28" s="4"/>
      <c r="T28" s="4">
        <v>1</v>
      </c>
      <c r="U28" s="4"/>
    </row>
    <row r="29" spans="1:25" s="33" customFormat="1" ht="15.75" x14ac:dyDescent="0.25">
      <c r="A29" s="92">
        <v>25</v>
      </c>
      <c r="B29" s="264" t="s">
        <v>22</v>
      </c>
      <c r="C29" s="260">
        <f t="shared" si="0"/>
        <v>11</v>
      </c>
      <c r="D29" s="258">
        <v>0</v>
      </c>
      <c r="E29" s="257">
        <v>0</v>
      </c>
      <c r="F29" s="258">
        <v>3</v>
      </c>
      <c r="G29" s="257">
        <v>0</v>
      </c>
      <c r="H29" s="257">
        <v>0</v>
      </c>
      <c r="I29" s="257">
        <v>0</v>
      </c>
      <c r="J29" s="258">
        <v>5</v>
      </c>
      <c r="K29" s="258">
        <v>3</v>
      </c>
      <c r="L29" s="257">
        <v>0</v>
      </c>
      <c r="M29" s="257">
        <v>0</v>
      </c>
      <c r="N29" s="257">
        <v>0</v>
      </c>
      <c r="O29" s="259">
        <v>0</v>
      </c>
    </row>
    <row r="30" spans="1:25" s="33" customFormat="1" ht="15.75" x14ac:dyDescent="0.25">
      <c r="A30" s="92">
        <v>26</v>
      </c>
      <c r="B30" s="261" t="s">
        <v>19</v>
      </c>
      <c r="C30" s="262">
        <f t="shared" si="0"/>
        <v>10</v>
      </c>
      <c r="D30" s="258">
        <v>10</v>
      </c>
      <c r="E30" s="257">
        <v>0</v>
      </c>
      <c r="F30" s="257">
        <v>0</v>
      </c>
      <c r="G30" s="257">
        <v>0</v>
      </c>
      <c r="H30" s="257">
        <v>0</v>
      </c>
      <c r="I30" s="257">
        <v>0</v>
      </c>
      <c r="J30" s="257">
        <v>0</v>
      </c>
      <c r="K30" s="257">
        <v>0</v>
      </c>
      <c r="L30" s="257">
        <v>0</v>
      </c>
      <c r="M30" s="257">
        <v>0</v>
      </c>
      <c r="N30" s="257">
        <v>0</v>
      </c>
      <c r="O30" s="259">
        <v>0</v>
      </c>
    </row>
    <row r="31" spans="1:25" s="33" customFormat="1" ht="15.75" x14ac:dyDescent="0.25">
      <c r="A31" s="92">
        <v>27</v>
      </c>
      <c r="B31" s="264" t="s">
        <v>56</v>
      </c>
      <c r="C31" s="260">
        <f t="shared" si="0"/>
        <v>7</v>
      </c>
      <c r="D31" s="256">
        <v>7</v>
      </c>
      <c r="E31" s="257">
        <v>0</v>
      </c>
      <c r="F31" s="257">
        <v>0</v>
      </c>
      <c r="G31" s="257">
        <v>0</v>
      </c>
      <c r="H31" s="257">
        <v>0</v>
      </c>
      <c r="I31" s="257">
        <v>0</v>
      </c>
      <c r="J31" s="257">
        <v>0</v>
      </c>
      <c r="K31" s="257">
        <v>0</v>
      </c>
      <c r="L31" s="257">
        <v>0</v>
      </c>
      <c r="M31" s="257">
        <v>0</v>
      </c>
      <c r="N31" s="257">
        <v>0</v>
      </c>
      <c r="O31" s="259">
        <v>0</v>
      </c>
    </row>
    <row r="32" spans="1:25" s="33" customFormat="1" ht="15.75" x14ac:dyDescent="0.25">
      <c r="A32" s="92">
        <v>28</v>
      </c>
      <c r="B32" s="264" t="s">
        <v>52</v>
      </c>
      <c r="C32" s="260">
        <f t="shared" si="0"/>
        <v>5</v>
      </c>
      <c r="D32" s="257">
        <v>0</v>
      </c>
      <c r="E32" s="257">
        <v>0</v>
      </c>
      <c r="F32" s="256">
        <v>4</v>
      </c>
      <c r="G32" s="257">
        <v>0</v>
      </c>
      <c r="H32" s="256">
        <v>1</v>
      </c>
      <c r="I32" s="257">
        <v>0</v>
      </c>
      <c r="J32" s="257">
        <v>0</v>
      </c>
      <c r="K32" s="257">
        <v>0</v>
      </c>
      <c r="L32" s="257">
        <v>0</v>
      </c>
      <c r="M32" s="257">
        <v>0</v>
      </c>
      <c r="N32" s="257">
        <v>0</v>
      </c>
      <c r="O32" s="259">
        <v>0</v>
      </c>
    </row>
    <row r="33" spans="1:17" s="31" customFormat="1" ht="15.75" x14ac:dyDescent="0.25">
      <c r="A33" s="92">
        <v>29</v>
      </c>
      <c r="B33" s="261" t="s">
        <v>13</v>
      </c>
      <c r="C33" s="262">
        <f t="shared" si="0"/>
        <v>3</v>
      </c>
      <c r="D33" s="257">
        <v>0</v>
      </c>
      <c r="E33" s="256">
        <v>1</v>
      </c>
      <c r="F33" s="256">
        <v>2</v>
      </c>
      <c r="G33" s="257">
        <v>0</v>
      </c>
      <c r="H33" s="257">
        <v>0</v>
      </c>
      <c r="I33" s="257">
        <v>0</v>
      </c>
      <c r="J33" s="257">
        <v>0</v>
      </c>
      <c r="K33" s="257">
        <v>0</v>
      </c>
      <c r="L33" s="257">
        <v>0</v>
      </c>
      <c r="M33" s="257">
        <v>0</v>
      </c>
      <c r="N33" s="257">
        <v>0</v>
      </c>
      <c r="O33" s="259">
        <v>0</v>
      </c>
    </row>
    <row r="34" spans="1:17" s="33" customFormat="1" ht="15.75" x14ac:dyDescent="0.25">
      <c r="A34" s="92">
        <v>29</v>
      </c>
      <c r="B34" s="264" t="s">
        <v>102</v>
      </c>
      <c r="C34" s="260">
        <f t="shared" si="0"/>
        <v>2</v>
      </c>
      <c r="D34" s="257">
        <v>0</v>
      </c>
      <c r="E34" s="257">
        <v>0</v>
      </c>
      <c r="F34" s="257">
        <v>0</v>
      </c>
      <c r="G34" s="257">
        <v>0</v>
      </c>
      <c r="H34" s="257">
        <v>0</v>
      </c>
      <c r="I34" s="257">
        <v>0</v>
      </c>
      <c r="J34" s="258">
        <v>2</v>
      </c>
      <c r="K34" s="257">
        <v>0</v>
      </c>
      <c r="L34" s="257">
        <v>0</v>
      </c>
      <c r="M34" s="257">
        <v>0</v>
      </c>
      <c r="N34" s="257">
        <v>0</v>
      </c>
      <c r="O34" s="259">
        <v>0</v>
      </c>
    </row>
    <row r="35" spans="1:17" s="33" customFormat="1" ht="18" customHeight="1" x14ac:dyDescent="0.25">
      <c r="A35" s="92">
        <v>29</v>
      </c>
      <c r="B35" s="264" t="s">
        <v>71</v>
      </c>
      <c r="C35" s="260">
        <f t="shared" si="0"/>
        <v>2</v>
      </c>
      <c r="D35" s="258">
        <v>0</v>
      </c>
      <c r="E35" s="257">
        <v>0</v>
      </c>
      <c r="F35" s="257">
        <v>0</v>
      </c>
      <c r="G35" s="257">
        <v>0</v>
      </c>
      <c r="H35" s="257">
        <v>0</v>
      </c>
      <c r="I35" s="257">
        <v>0</v>
      </c>
      <c r="J35" s="257">
        <v>0</v>
      </c>
      <c r="K35" s="257">
        <v>0</v>
      </c>
      <c r="L35" s="257">
        <v>0</v>
      </c>
      <c r="M35" s="258">
        <v>2</v>
      </c>
      <c r="N35" s="257">
        <v>0</v>
      </c>
      <c r="O35" s="259">
        <v>0</v>
      </c>
    </row>
    <row r="36" spans="1:17" s="33" customFormat="1" ht="15.75" x14ac:dyDescent="0.25">
      <c r="A36" s="92">
        <v>29</v>
      </c>
      <c r="B36" s="254" t="s">
        <v>54</v>
      </c>
      <c r="C36" s="255">
        <f t="shared" si="0"/>
        <v>2</v>
      </c>
      <c r="D36" s="258">
        <v>2</v>
      </c>
      <c r="E36" s="257">
        <v>0</v>
      </c>
      <c r="F36" s="257">
        <v>0</v>
      </c>
      <c r="G36" s="257">
        <v>0</v>
      </c>
      <c r="H36" s="257">
        <v>0</v>
      </c>
      <c r="I36" s="257">
        <v>0</v>
      </c>
      <c r="J36" s="257">
        <v>0</v>
      </c>
      <c r="K36" s="257">
        <v>0</v>
      </c>
      <c r="L36" s="257">
        <v>0</v>
      </c>
      <c r="M36" s="257">
        <v>0</v>
      </c>
      <c r="N36" s="257">
        <v>0</v>
      </c>
      <c r="O36" s="259">
        <v>0</v>
      </c>
    </row>
    <row r="37" spans="1:17" s="33" customFormat="1" ht="15.75" x14ac:dyDescent="0.25">
      <c r="A37" s="92">
        <v>29</v>
      </c>
      <c r="B37" s="264" t="s">
        <v>103</v>
      </c>
      <c r="C37" s="260">
        <f t="shared" si="0"/>
        <v>1</v>
      </c>
      <c r="D37" s="257">
        <v>0</v>
      </c>
      <c r="E37" s="257">
        <v>0</v>
      </c>
      <c r="F37" s="257">
        <v>0</v>
      </c>
      <c r="G37" s="257">
        <v>0</v>
      </c>
      <c r="H37" s="257">
        <v>0</v>
      </c>
      <c r="I37" s="257">
        <v>0</v>
      </c>
      <c r="J37" s="258">
        <v>1</v>
      </c>
      <c r="K37" s="257">
        <v>0</v>
      </c>
      <c r="L37" s="257">
        <v>0</v>
      </c>
      <c r="M37" s="257">
        <v>0</v>
      </c>
      <c r="N37" s="257">
        <v>0</v>
      </c>
      <c r="O37" s="259">
        <v>0</v>
      </c>
    </row>
    <row r="38" spans="1:17" s="33" customFormat="1" ht="15.75" x14ac:dyDescent="0.25">
      <c r="A38" s="92">
        <v>29</v>
      </c>
      <c r="B38" s="254" t="s">
        <v>109</v>
      </c>
      <c r="C38" s="255">
        <f t="shared" si="0"/>
        <v>1</v>
      </c>
      <c r="D38" s="257">
        <v>0</v>
      </c>
      <c r="E38" s="257">
        <v>0</v>
      </c>
      <c r="F38" s="257">
        <v>0</v>
      </c>
      <c r="G38" s="257">
        <v>0</v>
      </c>
      <c r="H38" s="257">
        <v>0</v>
      </c>
      <c r="I38" s="257">
        <v>0</v>
      </c>
      <c r="J38" s="257">
        <v>0</v>
      </c>
      <c r="K38" s="257">
        <v>0</v>
      </c>
      <c r="L38" s="257">
        <v>0</v>
      </c>
      <c r="M38" s="257">
        <v>0</v>
      </c>
      <c r="N38" s="258">
        <v>1</v>
      </c>
      <c r="O38" s="259">
        <v>0</v>
      </c>
    </row>
    <row r="39" spans="1:17" s="33" customFormat="1" ht="15.75" x14ac:dyDescent="0.25">
      <c r="A39" s="92">
        <v>29</v>
      </c>
      <c r="B39" s="265" t="s">
        <v>58</v>
      </c>
      <c r="C39" s="262">
        <f t="shared" si="0"/>
        <v>0</v>
      </c>
      <c r="D39" s="258">
        <v>0</v>
      </c>
      <c r="E39" s="257">
        <v>0</v>
      </c>
      <c r="F39" s="257">
        <v>0</v>
      </c>
      <c r="G39" s="257">
        <v>0</v>
      </c>
      <c r="H39" s="257">
        <v>0</v>
      </c>
      <c r="I39" s="257">
        <v>0</v>
      </c>
      <c r="J39" s="257">
        <v>0</v>
      </c>
      <c r="K39" s="257">
        <v>0</v>
      </c>
      <c r="L39" s="257">
        <v>0</v>
      </c>
      <c r="M39" s="257">
        <v>0</v>
      </c>
      <c r="N39" s="257">
        <v>0</v>
      </c>
      <c r="O39" s="259">
        <v>0</v>
      </c>
    </row>
    <row r="40" spans="1:17" s="33" customFormat="1" ht="15.75" x14ac:dyDescent="0.25">
      <c r="A40" s="92">
        <v>29</v>
      </c>
      <c r="B40" s="264" t="s">
        <v>65</v>
      </c>
      <c r="C40" s="262">
        <f t="shared" si="0"/>
        <v>0</v>
      </c>
      <c r="D40" s="257">
        <v>0</v>
      </c>
      <c r="E40" s="257">
        <v>0</v>
      </c>
      <c r="F40" s="257">
        <v>0</v>
      </c>
      <c r="G40" s="257">
        <v>0</v>
      </c>
      <c r="H40" s="257">
        <v>0</v>
      </c>
      <c r="I40" s="257">
        <v>0</v>
      </c>
      <c r="J40" s="257">
        <v>0</v>
      </c>
      <c r="K40" s="257">
        <v>0</v>
      </c>
      <c r="L40" s="257">
        <v>0</v>
      </c>
      <c r="M40" s="257">
        <v>0</v>
      </c>
      <c r="N40" s="257">
        <v>0</v>
      </c>
      <c r="O40" s="259">
        <v>0</v>
      </c>
    </row>
    <row r="41" spans="1:17" s="33" customFormat="1" ht="15.75" x14ac:dyDescent="0.25">
      <c r="A41" s="92">
        <v>29</v>
      </c>
      <c r="B41" s="263" t="s">
        <v>79</v>
      </c>
      <c r="C41" s="260">
        <f t="shared" si="0"/>
        <v>0</v>
      </c>
      <c r="D41" s="258">
        <v>0</v>
      </c>
      <c r="E41" s="257">
        <v>0</v>
      </c>
      <c r="F41" s="257">
        <v>0</v>
      </c>
      <c r="G41" s="257">
        <v>0</v>
      </c>
      <c r="H41" s="257">
        <v>0</v>
      </c>
      <c r="I41" s="257">
        <v>0</v>
      </c>
      <c r="J41" s="257">
        <v>0</v>
      </c>
      <c r="K41" s="257">
        <v>0</v>
      </c>
      <c r="L41" s="257">
        <v>0</v>
      </c>
      <c r="M41" s="257">
        <v>0</v>
      </c>
      <c r="N41" s="257">
        <v>0</v>
      </c>
      <c r="O41" s="259">
        <v>0</v>
      </c>
    </row>
    <row r="42" spans="1:17" s="33" customFormat="1" ht="15.75" x14ac:dyDescent="0.25">
      <c r="A42" s="92">
        <v>29</v>
      </c>
      <c r="B42" s="263" t="s">
        <v>61</v>
      </c>
      <c r="C42" s="260">
        <f t="shared" si="0"/>
        <v>0</v>
      </c>
      <c r="D42" s="258">
        <v>0</v>
      </c>
      <c r="E42" s="257">
        <v>0</v>
      </c>
      <c r="F42" s="257">
        <v>0</v>
      </c>
      <c r="G42" s="257">
        <v>0</v>
      </c>
      <c r="H42" s="257">
        <v>0</v>
      </c>
      <c r="I42" s="257">
        <v>0</v>
      </c>
      <c r="J42" s="257">
        <v>0</v>
      </c>
      <c r="K42" s="257">
        <v>0</v>
      </c>
      <c r="L42" s="257">
        <v>0</v>
      </c>
      <c r="M42" s="257">
        <v>0</v>
      </c>
      <c r="N42" s="257">
        <v>0</v>
      </c>
      <c r="O42" s="259">
        <v>0</v>
      </c>
    </row>
    <row r="43" spans="1:17" s="27" customFormat="1" ht="16.5" thickBot="1" x14ac:dyDescent="0.3">
      <c r="A43" s="96">
        <v>30</v>
      </c>
      <c r="B43" s="275" t="s">
        <v>78</v>
      </c>
      <c r="C43" s="276">
        <f t="shared" si="0"/>
        <v>0</v>
      </c>
      <c r="D43" s="277">
        <v>0</v>
      </c>
      <c r="E43" s="278">
        <v>0</v>
      </c>
      <c r="F43" s="278">
        <v>0</v>
      </c>
      <c r="G43" s="278">
        <v>0</v>
      </c>
      <c r="H43" s="278">
        <v>0</v>
      </c>
      <c r="I43" s="278">
        <v>0</v>
      </c>
      <c r="J43" s="278">
        <v>0</v>
      </c>
      <c r="K43" s="278">
        <v>0</v>
      </c>
      <c r="L43" s="278">
        <v>0</v>
      </c>
      <c r="M43" s="278">
        <v>0</v>
      </c>
      <c r="N43" s="278">
        <v>0</v>
      </c>
      <c r="O43" s="279">
        <v>0</v>
      </c>
    </row>
    <row r="44" spans="1:17" s="27" customFormat="1" x14ac:dyDescent="0.2"/>
    <row r="45" spans="1:17" s="27" customFormat="1" x14ac:dyDescent="0.2"/>
    <row r="46" spans="1:17" s="27" customFormat="1" x14ac:dyDescent="0.2"/>
    <row r="48" spans="1:17" x14ac:dyDescent="0.2">
      <c r="O48" s="27"/>
      <c r="P48" s="27"/>
      <c r="Q48" s="27"/>
    </row>
    <row r="49" spans="1:17" x14ac:dyDescent="0.2">
      <c r="A49" s="5"/>
      <c r="B49" s="5" t="s">
        <v>64</v>
      </c>
      <c r="C49" s="12"/>
      <c r="D49" s="98">
        <v>27</v>
      </c>
      <c r="E49" s="99">
        <v>19</v>
      </c>
      <c r="F49" s="98">
        <v>22</v>
      </c>
      <c r="G49" s="98">
        <v>13</v>
      </c>
      <c r="H49" s="99">
        <v>14</v>
      </c>
      <c r="I49" s="99">
        <v>12</v>
      </c>
      <c r="J49" s="99">
        <v>13</v>
      </c>
      <c r="K49" s="99">
        <v>10</v>
      </c>
      <c r="L49" s="99">
        <v>6</v>
      </c>
      <c r="M49" s="99">
        <v>9</v>
      </c>
      <c r="N49" s="99">
        <v>13</v>
      </c>
      <c r="O49" s="27"/>
      <c r="P49" s="27"/>
      <c r="Q49" s="27"/>
    </row>
    <row r="50" spans="1:17" ht="9" customHeight="1" x14ac:dyDescent="0.2">
      <c r="O50" s="27"/>
      <c r="P50" s="27"/>
      <c r="Q50" s="27"/>
    </row>
    <row r="51" spans="1:17" x14ac:dyDescent="0.2">
      <c r="A51" s="4" t="s">
        <v>93</v>
      </c>
      <c r="B51" s="4"/>
      <c r="O51" s="27"/>
      <c r="P51" s="27"/>
      <c r="Q51" s="27"/>
    </row>
    <row r="52" spans="1:17" ht="14.25" x14ac:dyDescent="0.2">
      <c r="B52" s="148" t="s">
        <v>94</v>
      </c>
      <c r="O52" s="27"/>
      <c r="P52" s="27"/>
      <c r="Q52" s="27"/>
    </row>
    <row r="53" spans="1:17" ht="14.25" x14ac:dyDescent="0.2">
      <c r="B53" s="149" t="s">
        <v>95</v>
      </c>
    </row>
  </sheetData>
  <mergeCells count="6">
    <mergeCell ref="A1:I1"/>
    <mergeCell ref="A2:I2"/>
    <mergeCell ref="A3:I3"/>
    <mergeCell ref="B4:B5"/>
    <mergeCell ref="A4:A5"/>
    <mergeCell ref="C4:C5"/>
  </mergeCells>
  <conditionalFormatting sqref="E9:E12 J14:K14 G36:I36 E24 G24:K24 D33:J34 K33:K36 F9:K13 D19:K19 E25:K32 E43:K43 E14 C9:C19 C7:N8 E15:K18 L9:N43 C21:C43 E5:O5 O7:O43 G35:J35 G37:K42 E35:F41 D23:D25 E21:K23 C20:K20 D21">
    <cfRule type="cellIs" dxfId="58" priority="51" stopIfTrue="1" operator="lessThanOrEqual">
      <formula>0</formula>
    </cfRule>
  </conditionalFormatting>
  <conditionalFormatting sqref="I49:N49">
    <cfRule type="cellIs" dxfId="57" priority="42" stopIfTrue="1" operator="lessThanOrEqual">
      <formula>0</formula>
    </cfRule>
  </conditionalFormatting>
  <conditionalFormatting sqref="E49">
    <cfRule type="cellIs" dxfId="56" priority="47" stopIfTrue="1" operator="lessThanOrEqual">
      <formula>0</formula>
    </cfRule>
  </conditionalFormatting>
  <conditionalFormatting sqref="H49">
    <cfRule type="cellIs" dxfId="55" priority="44" stopIfTrue="1" operator="lessThanOrEqual">
      <formula>0</formula>
    </cfRule>
  </conditionalFormatting>
  <conditionalFormatting sqref="E13">
    <cfRule type="cellIs" dxfId="54" priority="12" stopIfTrue="1" operator="lessThanOrEqual">
      <formula>0</formula>
    </cfRule>
  </conditionalFormatting>
  <conditionalFormatting sqref="E42:F42">
    <cfRule type="cellIs" dxfId="53" priority="11" stopIfTrue="1" operator="lessThanOrEqual">
      <formula>0</formula>
    </cfRule>
  </conditionalFormatting>
  <conditionalFormatting sqref="D11">
    <cfRule type="cellIs" dxfId="52" priority="10" stopIfTrue="1" operator="lessThanOrEqual">
      <formula>0</formula>
    </cfRule>
  </conditionalFormatting>
  <conditionalFormatting sqref="D9">
    <cfRule type="cellIs" dxfId="51" priority="6" stopIfTrue="1" operator="lessThanOrEqual">
      <formula>0</formula>
    </cfRule>
  </conditionalFormatting>
  <conditionalFormatting sqref="F14:I14">
    <cfRule type="cellIs" dxfId="50" priority="5" stopIfTrue="1" operator="lessThanOrEqual">
      <formula>0</formula>
    </cfRule>
  </conditionalFormatting>
  <conditionalFormatting sqref="J36">
    <cfRule type="cellIs" dxfId="49" priority="4" stopIfTrue="1" operator="lessThanOrEqual">
      <formula>0</formula>
    </cfRule>
  </conditionalFormatting>
  <conditionalFormatting sqref="M6">
    <cfRule type="cellIs" dxfId="48" priority="2" stopIfTrue="1" operator="lessThanOrEqual">
      <formula>0</formula>
    </cfRule>
  </conditionalFormatting>
  <conditionalFormatting sqref="D18">
    <cfRule type="cellIs" dxfId="47" priority="1" stopIfTrue="1" operator="lessThanOrEqual">
      <formula>0</formula>
    </cfRule>
  </conditionalFormatting>
  <pageMargins left="0.7" right="0.7" top="0.75" bottom="0.75" header="0.3" footer="0.3"/>
  <pageSetup paperSize="9" scale="6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Y55"/>
  <sheetViews>
    <sheetView view="pageBreakPreview" zoomScale="80" zoomScaleNormal="100" zoomScaleSheetLayoutView="8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P40" sqref="P40:P44"/>
    </sheetView>
  </sheetViews>
  <sheetFormatPr defaultRowHeight="12.75" x14ac:dyDescent="0.2"/>
  <cols>
    <col min="1" max="1" width="8.5703125" style="4" customWidth="1"/>
    <col min="2" max="2" width="25.140625" customWidth="1"/>
    <col min="3" max="3" width="7.7109375" style="13" bestFit="1" customWidth="1"/>
    <col min="4" max="4" width="9.28515625" style="97" bestFit="1" customWidth="1"/>
    <col min="5" max="5" width="5" style="97" bestFit="1" customWidth="1"/>
    <col min="6" max="7" width="5.28515625" style="97" bestFit="1" customWidth="1"/>
    <col min="8" max="8" width="5.140625" style="97" bestFit="1" customWidth="1"/>
    <col min="9" max="9" width="5.28515625" style="97" bestFit="1" customWidth="1"/>
    <col min="10" max="10" width="5.28515625" style="97" customWidth="1"/>
    <col min="11" max="11" width="5.28515625" style="97" bestFit="1" customWidth="1"/>
    <col min="12" max="12" width="4.85546875" style="97" bestFit="1" customWidth="1"/>
    <col min="13" max="13" width="5.140625" style="97" bestFit="1" customWidth="1"/>
    <col min="14" max="14" width="4.5703125" style="97" bestFit="1" customWidth="1"/>
    <col min="15" max="15" width="4.85546875" style="97" bestFit="1" customWidth="1"/>
    <col min="16" max="16" width="7.42578125" bestFit="1" customWidth="1"/>
    <col min="17" max="17" width="13.28515625" bestFit="1" customWidth="1"/>
    <col min="18" max="18" width="5.7109375" bestFit="1" customWidth="1"/>
    <col min="20" max="20" width="3" bestFit="1" customWidth="1"/>
  </cols>
  <sheetData>
    <row r="1" spans="1:25" ht="25.5" customHeight="1" x14ac:dyDescent="0.2">
      <c r="A1" s="507" t="s">
        <v>91</v>
      </c>
      <c r="B1" s="507"/>
      <c r="C1" s="507"/>
      <c r="D1" s="507"/>
      <c r="E1" s="507"/>
      <c r="F1" s="507"/>
      <c r="G1" s="507"/>
      <c r="H1" s="507"/>
      <c r="I1" s="507"/>
      <c r="J1" s="145"/>
    </row>
    <row r="2" spans="1:25" ht="21" customHeight="1" x14ac:dyDescent="0.2">
      <c r="A2" s="507" t="s">
        <v>89</v>
      </c>
      <c r="B2" s="507"/>
      <c r="C2" s="507"/>
      <c r="D2" s="507"/>
      <c r="E2" s="507"/>
      <c r="F2" s="507"/>
      <c r="G2" s="507"/>
      <c r="H2" s="507"/>
      <c r="I2" s="507"/>
      <c r="J2" s="145"/>
    </row>
    <row r="3" spans="1:25" ht="21.75" thickBot="1" x14ac:dyDescent="0.25">
      <c r="A3" s="508" t="s">
        <v>90</v>
      </c>
      <c r="B3" s="508"/>
      <c r="C3" s="508"/>
      <c r="D3" s="508"/>
      <c r="E3" s="508"/>
      <c r="F3" s="508"/>
      <c r="G3" s="508"/>
      <c r="H3" s="508"/>
      <c r="I3" s="508"/>
      <c r="J3" s="225"/>
    </row>
    <row r="4" spans="1:25" x14ac:dyDescent="0.2">
      <c r="A4" s="511" t="s">
        <v>92</v>
      </c>
      <c r="B4" s="509" t="s">
        <v>5</v>
      </c>
      <c r="C4" s="509" t="s">
        <v>1</v>
      </c>
      <c r="D4" s="151" t="s">
        <v>88</v>
      </c>
      <c r="E4" s="152">
        <v>25</v>
      </c>
      <c r="F4" s="152">
        <v>14</v>
      </c>
      <c r="G4" s="152">
        <v>20</v>
      </c>
      <c r="H4" s="152">
        <v>17</v>
      </c>
      <c r="I4" s="152">
        <v>15</v>
      </c>
      <c r="J4" s="147">
        <v>5</v>
      </c>
      <c r="K4" s="144">
        <v>24</v>
      </c>
      <c r="L4" s="200">
        <v>28</v>
      </c>
      <c r="M4" s="144">
        <v>14</v>
      </c>
      <c r="N4" s="200">
        <v>16</v>
      </c>
      <c r="O4" s="271">
        <v>20</v>
      </c>
    </row>
    <row r="5" spans="1:25" ht="13.5" thickBot="1" x14ac:dyDescent="0.25">
      <c r="A5" s="512"/>
      <c r="B5" s="510"/>
      <c r="C5" s="510"/>
      <c r="D5" s="251" t="s">
        <v>87</v>
      </c>
      <c r="E5" s="252" t="s">
        <v>29</v>
      </c>
      <c r="F5" s="252" t="s">
        <v>30</v>
      </c>
      <c r="G5" s="252" t="s">
        <v>31</v>
      </c>
      <c r="H5" s="252" t="s">
        <v>32</v>
      </c>
      <c r="I5" s="252" t="s">
        <v>33</v>
      </c>
      <c r="J5" s="252" t="s">
        <v>34</v>
      </c>
      <c r="K5" s="252" t="s">
        <v>35</v>
      </c>
      <c r="L5" s="252" t="s">
        <v>36</v>
      </c>
      <c r="M5" s="252" t="s">
        <v>37</v>
      </c>
      <c r="N5" s="253" t="s">
        <v>38</v>
      </c>
      <c r="O5" s="272" t="s">
        <v>39</v>
      </c>
      <c r="P5" s="27"/>
      <c r="Q5" s="27"/>
    </row>
    <row r="6" spans="1:25" s="41" customFormat="1" ht="15.75" x14ac:dyDescent="0.25">
      <c r="A6" s="226">
        <v>1</v>
      </c>
      <c r="B6" s="280" t="s">
        <v>27</v>
      </c>
      <c r="C6" s="281">
        <f t="shared" ref="C6:C38" si="0">LARGE(D6:O6,1)+LARGE(D6:O6,2)+LARGE(D6:O6,3)+LARGE(D6:O6,4)+LARGE(D6:O6,5)+LARGE(D6:O6,6)+LARGE(D6:O6,7)+LARGE(D6:O6,8)</f>
        <v>141</v>
      </c>
      <c r="D6" s="283">
        <v>16</v>
      </c>
      <c r="E6" s="283">
        <v>36</v>
      </c>
      <c r="F6" s="283">
        <v>24</v>
      </c>
      <c r="G6" s="283">
        <v>10</v>
      </c>
      <c r="H6" s="283">
        <v>21</v>
      </c>
      <c r="I6" s="283">
        <v>14</v>
      </c>
      <c r="J6" s="282">
        <v>0</v>
      </c>
      <c r="K6" s="283">
        <v>10</v>
      </c>
      <c r="L6" s="283">
        <v>6</v>
      </c>
      <c r="M6" s="283">
        <v>10</v>
      </c>
      <c r="N6" s="283">
        <v>4</v>
      </c>
      <c r="O6" s="284">
        <v>10</v>
      </c>
    </row>
    <row r="7" spans="1:25" s="41" customFormat="1" ht="15.75" x14ac:dyDescent="0.25">
      <c r="A7" s="227">
        <v>2</v>
      </c>
      <c r="B7" s="254" t="s">
        <v>23</v>
      </c>
      <c r="C7" s="260">
        <f t="shared" si="0"/>
        <v>121</v>
      </c>
      <c r="D7" s="258">
        <v>27</v>
      </c>
      <c r="E7" s="257">
        <v>0</v>
      </c>
      <c r="F7" s="258">
        <v>30</v>
      </c>
      <c r="G7" s="258">
        <v>14</v>
      </c>
      <c r="H7" s="257">
        <v>0</v>
      </c>
      <c r="I7" s="257">
        <v>0</v>
      </c>
      <c r="J7" s="258">
        <v>18</v>
      </c>
      <c r="K7" s="258">
        <v>4</v>
      </c>
      <c r="L7" s="257">
        <v>0</v>
      </c>
      <c r="M7" s="258">
        <v>7</v>
      </c>
      <c r="N7" s="258">
        <v>7</v>
      </c>
      <c r="O7" s="273">
        <v>14</v>
      </c>
    </row>
    <row r="8" spans="1:25" s="33" customFormat="1" ht="15.75" x14ac:dyDescent="0.25">
      <c r="A8" s="227">
        <v>3</v>
      </c>
      <c r="B8" s="254" t="s">
        <v>49</v>
      </c>
      <c r="C8" s="255">
        <f t="shared" si="0"/>
        <v>113</v>
      </c>
      <c r="D8" s="258">
        <v>36</v>
      </c>
      <c r="E8" s="258">
        <v>24</v>
      </c>
      <c r="F8" s="258">
        <v>39</v>
      </c>
      <c r="G8" s="257">
        <v>0</v>
      </c>
      <c r="H8" s="257">
        <v>0</v>
      </c>
      <c r="I8" s="257">
        <v>0</v>
      </c>
      <c r="J8" s="258">
        <v>8</v>
      </c>
      <c r="K8" s="258">
        <v>6</v>
      </c>
      <c r="L8" s="257">
        <v>0</v>
      </c>
      <c r="M8" s="257">
        <v>0</v>
      </c>
      <c r="N8" s="257">
        <v>0</v>
      </c>
      <c r="O8" s="259">
        <v>0</v>
      </c>
    </row>
    <row r="9" spans="1:25" s="33" customFormat="1" ht="16.5" thickBot="1" x14ac:dyDescent="0.3">
      <c r="A9" s="227">
        <v>4</v>
      </c>
      <c r="B9" s="254" t="s">
        <v>60</v>
      </c>
      <c r="C9" s="255">
        <f t="shared" si="0"/>
        <v>82</v>
      </c>
      <c r="D9" s="258">
        <v>10</v>
      </c>
      <c r="E9" s="258">
        <v>12</v>
      </c>
      <c r="F9" s="258">
        <v>18</v>
      </c>
      <c r="G9" s="258">
        <v>10</v>
      </c>
      <c r="H9" s="258">
        <v>10</v>
      </c>
      <c r="I9" s="258">
        <v>7</v>
      </c>
      <c r="J9" s="258">
        <v>10</v>
      </c>
      <c r="K9" s="257">
        <v>0</v>
      </c>
      <c r="L9" s="258">
        <v>3</v>
      </c>
      <c r="M9" s="258">
        <v>5</v>
      </c>
      <c r="N9" s="258">
        <v>3</v>
      </c>
      <c r="O9" s="259">
        <v>0</v>
      </c>
    </row>
    <row r="10" spans="1:25" ht="16.5" thickBot="1" x14ac:dyDescent="0.3">
      <c r="A10" s="227">
        <v>5</v>
      </c>
      <c r="B10" s="254" t="s">
        <v>46</v>
      </c>
      <c r="C10" s="255">
        <f t="shared" si="0"/>
        <v>77</v>
      </c>
      <c r="D10" s="258">
        <v>4</v>
      </c>
      <c r="E10" s="256">
        <v>6</v>
      </c>
      <c r="F10" s="256">
        <v>33</v>
      </c>
      <c r="G10" s="258">
        <v>5</v>
      </c>
      <c r="H10" s="258">
        <v>6</v>
      </c>
      <c r="I10" s="258">
        <v>10</v>
      </c>
      <c r="J10" s="258">
        <v>3</v>
      </c>
      <c r="K10" s="257">
        <v>0</v>
      </c>
      <c r="L10" s="257">
        <v>0</v>
      </c>
      <c r="M10" s="257">
        <v>0</v>
      </c>
      <c r="N10" s="258">
        <v>10</v>
      </c>
      <c r="O10" s="259">
        <v>0</v>
      </c>
      <c r="Q10" s="34" t="s">
        <v>63</v>
      </c>
      <c r="R10" s="35" t="s">
        <v>12</v>
      </c>
    </row>
    <row r="11" spans="1:25" s="33" customFormat="1" ht="15.75" x14ac:dyDescent="0.25">
      <c r="A11" s="227">
        <v>6</v>
      </c>
      <c r="B11" s="261" t="s">
        <v>15</v>
      </c>
      <c r="C11" s="262">
        <f t="shared" si="0"/>
        <v>77</v>
      </c>
      <c r="D11" s="258">
        <v>14</v>
      </c>
      <c r="E11" s="258">
        <v>10</v>
      </c>
      <c r="F11" s="258">
        <v>1</v>
      </c>
      <c r="G11" s="258">
        <v>4</v>
      </c>
      <c r="H11" s="258">
        <v>18</v>
      </c>
      <c r="I11" s="258">
        <v>12</v>
      </c>
      <c r="J11" s="258">
        <v>14</v>
      </c>
      <c r="K11" s="257">
        <v>0</v>
      </c>
      <c r="L11" s="257">
        <v>0</v>
      </c>
      <c r="M11" s="257">
        <v>0</v>
      </c>
      <c r="N11" s="257">
        <v>0</v>
      </c>
      <c r="O11" s="273">
        <v>4</v>
      </c>
      <c r="Q11" s="192">
        <v>1</v>
      </c>
      <c r="R11" s="193">
        <v>39</v>
      </c>
      <c r="S11" s="4"/>
      <c r="T11" s="4">
        <v>20</v>
      </c>
      <c r="U11" s="4"/>
    </row>
    <row r="12" spans="1:25" s="27" customFormat="1" ht="15.75" x14ac:dyDescent="0.25">
      <c r="A12" s="227">
        <v>7</v>
      </c>
      <c r="B12" s="261" t="s">
        <v>20</v>
      </c>
      <c r="C12" s="262">
        <f t="shared" si="0"/>
        <v>72</v>
      </c>
      <c r="D12" s="258">
        <v>3</v>
      </c>
      <c r="E12" s="258">
        <v>18</v>
      </c>
      <c r="F12" s="258">
        <v>16</v>
      </c>
      <c r="G12" s="258">
        <v>2</v>
      </c>
      <c r="H12" s="258">
        <v>4</v>
      </c>
      <c r="I12" s="258">
        <v>4</v>
      </c>
      <c r="J12" s="258">
        <v>7</v>
      </c>
      <c r="K12" s="258">
        <v>1</v>
      </c>
      <c r="L12" s="257">
        <v>0</v>
      </c>
      <c r="M12" s="258">
        <v>6</v>
      </c>
      <c r="N12" s="258">
        <v>14</v>
      </c>
      <c r="O12" s="273">
        <v>2</v>
      </c>
      <c r="P12" s="33"/>
      <c r="Q12" s="194">
        <v>2</v>
      </c>
      <c r="R12" s="195">
        <v>36</v>
      </c>
      <c r="S12" s="4"/>
      <c r="T12" s="4">
        <v>19</v>
      </c>
      <c r="U12" s="4"/>
    </row>
    <row r="13" spans="1:25" s="33" customFormat="1" ht="16.5" thickBot="1" x14ac:dyDescent="0.3">
      <c r="A13" s="285">
        <v>8</v>
      </c>
      <c r="B13" s="288" t="s">
        <v>14</v>
      </c>
      <c r="C13" s="289">
        <f t="shared" si="0"/>
        <v>72</v>
      </c>
      <c r="D13" s="277">
        <v>5</v>
      </c>
      <c r="E13" s="290">
        <v>33</v>
      </c>
      <c r="F13" s="290">
        <v>8</v>
      </c>
      <c r="G13" s="277">
        <v>18</v>
      </c>
      <c r="H13" s="278">
        <v>0</v>
      </c>
      <c r="I13" s="278">
        <v>0</v>
      </c>
      <c r="J13" s="278">
        <v>0</v>
      </c>
      <c r="K13" s="278">
        <v>0</v>
      </c>
      <c r="L13" s="278">
        <v>0</v>
      </c>
      <c r="M13" s="278">
        <v>0</v>
      </c>
      <c r="N13" s="278"/>
      <c r="O13" s="286">
        <v>8</v>
      </c>
      <c r="P13" s="27"/>
      <c r="Q13" s="194">
        <v>3</v>
      </c>
      <c r="R13" s="195">
        <v>33</v>
      </c>
      <c r="S13" s="4"/>
      <c r="T13" s="47">
        <v>18</v>
      </c>
      <c r="U13" s="4"/>
    </row>
    <row r="14" spans="1:25" s="33" customFormat="1" ht="15.75" x14ac:dyDescent="0.25">
      <c r="A14" s="301">
        <v>9</v>
      </c>
      <c r="B14" s="302" t="s">
        <v>47</v>
      </c>
      <c r="C14" s="303">
        <f t="shared" si="0"/>
        <v>65</v>
      </c>
      <c r="D14" s="283">
        <v>30</v>
      </c>
      <c r="E14" s="282">
        <v>0</v>
      </c>
      <c r="F14" s="282">
        <v>0</v>
      </c>
      <c r="G14" s="282">
        <v>0</v>
      </c>
      <c r="H14" s="282">
        <v>0</v>
      </c>
      <c r="I14" s="283">
        <v>10</v>
      </c>
      <c r="J14" s="282">
        <v>0</v>
      </c>
      <c r="K14" s="282">
        <v>0</v>
      </c>
      <c r="L14" s="283">
        <v>1</v>
      </c>
      <c r="M14" s="283">
        <v>3</v>
      </c>
      <c r="N14" s="283">
        <v>16</v>
      </c>
      <c r="O14" s="284">
        <v>5</v>
      </c>
      <c r="Q14" s="194">
        <v>4</v>
      </c>
      <c r="R14" s="195">
        <v>30</v>
      </c>
      <c r="S14" s="4"/>
      <c r="T14" s="4">
        <v>17</v>
      </c>
      <c r="U14" s="4"/>
      <c r="W14" s="27"/>
      <c r="X14" s="27"/>
      <c r="Y14" s="27"/>
    </row>
    <row r="15" spans="1:25" s="33" customFormat="1" ht="15.75" x14ac:dyDescent="0.25">
      <c r="A15" s="92">
        <v>10</v>
      </c>
      <c r="B15" s="261" t="s">
        <v>17</v>
      </c>
      <c r="C15" s="262">
        <f t="shared" si="0"/>
        <v>52</v>
      </c>
      <c r="D15" s="258">
        <v>6</v>
      </c>
      <c r="E15" s="256">
        <v>5</v>
      </c>
      <c r="F15" s="256">
        <v>12</v>
      </c>
      <c r="G15" s="257">
        <v>0</v>
      </c>
      <c r="H15" s="256">
        <v>8</v>
      </c>
      <c r="I15" s="256">
        <v>2</v>
      </c>
      <c r="J15" s="258">
        <v>6</v>
      </c>
      <c r="K15" s="258">
        <v>5</v>
      </c>
      <c r="L15" s="257">
        <v>0</v>
      </c>
      <c r="M15" s="258">
        <v>4</v>
      </c>
      <c r="N15" s="258">
        <v>6</v>
      </c>
      <c r="O15" s="259">
        <v>0</v>
      </c>
      <c r="Q15" s="194">
        <v>5</v>
      </c>
      <c r="R15" s="195">
        <v>27</v>
      </c>
      <c r="S15" s="4"/>
      <c r="T15" s="4">
        <v>16</v>
      </c>
      <c r="U15" s="4"/>
    </row>
    <row r="16" spans="1:25" s="31" customFormat="1" ht="15.75" x14ac:dyDescent="0.25">
      <c r="A16" s="92">
        <v>11</v>
      </c>
      <c r="B16" s="261" t="s">
        <v>24</v>
      </c>
      <c r="C16" s="262">
        <f t="shared" si="0"/>
        <v>47</v>
      </c>
      <c r="D16" s="257">
        <v>0</v>
      </c>
      <c r="E16" s="256">
        <v>10</v>
      </c>
      <c r="F16" s="256">
        <v>12</v>
      </c>
      <c r="G16" s="258">
        <v>6</v>
      </c>
      <c r="H16" s="258">
        <v>5</v>
      </c>
      <c r="I16" s="258">
        <v>6</v>
      </c>
      <c r="J16" s="257">
        <v>0</v>
      </c>
      <c r="K16" s="258">
        <v>2</v>
      </c>
      <c r="L16" s="257">
        <v>0</v>
      </c>
      <c r="M16" s="258">
        <v>1</v>
      </c>
      <c r="N16" s="258">
        <v>5</v>
      </c>
      <c r="O16" s="259">
        <v>0</v>
      </c>
      <c r="P16" s="33"/>
      <c r="Q16" s="194">
        <v>6</v>
      </c>
      <c r="R16" s="195">
        <v>24</v>
      </c>
      <c r="S16" s="4"/>
      <c r="T16" s="4">
        <v>15</v>
      </c>
    </row>
    <row r="17" spans="1:25" s="33" customFormat="1" ht="15.75" x14ac:dyDescent="0.25">
      <c r="A17" s="92">
        <v>12</v>
      </c>
      <c r="B17" s="263" t="s">
        <v>68</v>
      </c>
      <c r="C17" s="260">
        <f t="shared" si="0"/>
        <v>33</v>
      </c>
      <c r="D17" s="256">
        <v>33</v>
      </c>
      <c r="E17" s="257">
        <v>0</v>
      </c>
      <c r="F17" s="257">
        <v>0</v>
      </c>
      <c r="G17" s="257">
        <v>0</v>
      </c>
      <c r="H17" s="257">
        <v>0</v>
      </c>
      <c r="I17" s="257">
        <v>0</v>
      </c>
      <c r="J17" s="257">
        <v>0</v>
      </c>
      <c r="K17" s="257">
        <v>0</v>
      </c>
      <c r="L17" s="257">
        <v>0</v>
      </c>
      <c r="M17" s="257">
        <v>0</v>
      </c>
      <c r="N17" s="257">
        <v>0</v>
      </c>
      <c r="O17" s="259">
        <v>0</v>
      </c>
      <c r="P17" s="31"/>
      <c r="Q17" s="194">
        <v>7</v>
      </c>
      <c r="R17" s="195">
        <v>21</v>
      </c>
      <c r="S17" s="4"/>
      <c r="T17" s="4">
        <v>14</v>
      </c>
    </row>
    <row r="18" spans="1:25" s="33" customFormat="1" ht="15.75" x14ac:dyDescent="0.25">
      <c r="A18" s="92">
        <v>13</v>
      </c>
      <c r="B18" s="264" t="s">
        <v>48</v>
      </c>
      <c r="C18" s="260">
        <f t="shared" si="0"/>
        <v>29</v>
      </c>
      <c r="D18" s="257">
        <v>0</v>
      </c>
      <c r="E18" s="257">
        <v>0</v>
      </c>
      <c r="F18" s="257">
        <v>0</v>
      </c>
      <c r="G18" s="258">
        <v>1</v>
      </c>
      <c r="H18" s="258">
        <v>16</v>
      </c>
      <c r="I18" s="258">
        <v>6</v>
      </c>
      <c r="J18" s="257">
        <v>0</v>
      </c>
      <c r="K18" s="257">
        <v>0</v>
      </c>
      <c r="L18" s="257">
        <v>0</v>
      </c>
      <c r="M18" s="257">
        <v>0</v>
      </c>
      <c r="N18" s="257">
        <v>0</v>
      </c>
      <c r="O18" s="273">
        <v>6</v>
      </c>
      <c r="Q18" s="194">
        <v>8</v>
      </c>
      <c r="R18" s="195">
        <v>18</v>
      </c>
      <c r="S18" s="4"/>
      <c r="T18" s="47">
        <v>13</v>
      </c>
      <c r="U18" s="4"/>
      <c r="W18" s="27"/>
      <c r="X18" s="27"/>
      <c r="Y18" s="27"/>
    </row>
    <row r="19" spans="1:25" ht="15.75" x14ac:dyDescent="0.25">
      <c r="A19" s="92">
        <v>14</v>
      </c>
      <c r="B19" s="254" t="s">
        <v>53</v>
      </c>
      <c r="C19" s="255">
        <f t="shared" si="0"/>
        <v>25</v>
      </c>
      <c r="D19" s="258">
        <v>21</v>
      </c>
      <c r="E19" s="258">
        <v>4</v>
      </c>
      <c r="F19" s="257">
        <v>0</v>
      </c>
      <c r="G19" s="257">
        <v>0</v>
      </c>
      <c r="H19" s="257">
        <v>0</v>
      </c>
      <c r="I19" s="257">
        <v>0</v>
      </c>
      <c r="J19" s="257">
        <v>0</v>
      </c>
      <c r="K19" s="257">
        <v>0</v>
      </c>
      <c r="L19" s="257">
        <v>0</v>
      </c>
      <c r="M19" s="257">
        <v>0</v>
      </c>
      <c r="N19" s="257">
        <v>0</v>
      </c>
      <c r="O19" s="259">
        <v>0</v>
      </c>
      <c r="Q19" s="194">
        <v>9</v>
      </c>
      <c r="R19" s="195">
        <v>16</v>
      </c>
      <c r="S19" s="4"/>
      <c r="T19" s="4">
        <v>12</v>
      </c>
      <c r="U19" s="4"/>
      <c r="W19" s="33"/>
      <c r="X19" s="33"/>
      <c r="Y19" s="33"/>
    </row>
    <row r="20" spans="1:25" s="33" customFormat="1" ht="15.75" x14ac:dyDescent="0.25">
      <c r="A20" s="92">
        <v>15</v>
      </c>
      <c r="B20" s="261" t="s">
        <v>51</v>
      </c>
      <c r="C20" s="262">
        <f t="shared" si="0"/>
        <v>24</v>
      </c>
      <c r="D20" s="258">
        <v>1</v>
      </c>
      <c r="E20" s="258">
        <v>16</v>
      </c>
      <c r="F20" s="258">
        <v>7</v>
      </c>
      <c r="G20" s="257">
        <v>0</v>
      </c>
      <c r="H20" s="257">
        <v>0</v>
      </c>
      <c r="I20" s="257">
        <v>0</v>
      </c>
      <c r="J20" s="257">
        <v>0</v>
      </c>
      <c r="K20" s="257">
        <v>0</v>
      </c>
      <c r="L20" s="257">
        <v>0</v>
      </c>
      <c r="M20" s="257">
        <v>0</v>
      </c>
      <c r="N20" s="257">
        <v>0</v>
      </c>
      <c r="O20" s="259">
        <v>0</v>
      </c>
      <c r="Q20" s="194">
        <v>10</v>
      </c>
      <c r="R20" s="195">
        <v>14</v>
      </c>
      <c r="S20" s="4"/>
      <c r="T20" s="4">
        <v>11</v>
      </c>
      <c r="U20" s="4"/>
      <c r="W20" s="27"/>
      <c r="X20" s="27"/>
      <c r="Y20" s="27"/>
    </row>
    <row r="21" spans="1:25" s="27" customFormat="1" ht="15.75" x14ac:dyDescent="0.25">
      <c r="A21" s="92">
        <v>16</v>
      </c>
      <c r="B21" s="265" t="s">
        <v>72</v>
      </c>
      <c r="C21" s="260">
        <f t="shared" si="0"/>
        <v>20</v>
      </c>
      <c r="D21" s="257"/>
      <c r="E21" s="256">
        <v>7</v>
      </c>
      <c r="F21" s="256">
        <v>6</v>
      </c>
      <c r="G21" s="256">
        <v>3</v>
      </c>
      <c r="H21" s="256">
        <v>2</v>
      </c>
      <c r="I21" s="256">
        <v>1</v>
      </c>
      <c r="J21" s="257">
        <v>0</v>
      </c>
      <c r="K21" s="257">
        <v>0</v>
      </c>
      <c r="L21" s="257">
        <v>0</v>
      </c>
      <c r="M21" s="257">
        <v>0</v>
      </c>
      <c r="N21" s="257">
        <v>0</v>
      </c>
      <c r="O21" s="304">
        <v>1</v>
      </c>
      <c r="Q21" s="194">
        <v>11</v>
      </c>
      <c r="R21" s="195">
        <v>12</v>
      </c>
      <c r="S21" s="4"/>
      <c r="T21" s="47">
        <v>10</v>
      </c>
      <c r="U21" s="4"/>
      <c r="W21" s="33"/>
      <c r="X21" s="33"/>
      <c r="Y21" s="33"/>
    </row>
    <row r="22" spans="1:25" s="27" customFormat="1" ht="15.75" x14ac:dyDescent="0.25">
      <c r="A22" s="92">
        <v>17</v>
      </c>
      <c r="B22" s="254" t="s">
        <v>50</v>
      </c>
      <c r="C22" s="260">
        <f t="shared" si="0"/>
        <v>18</v>
      </c>
      <c r="D22" s="258">
        <v>18</v>
      </c>
      <c r="E22" s="257">
        <v>0</v>
      </c>
      <c r="F22" s="257">
        <v>0</v>
      </c>
      <c r="G22" s="257">
        <v>0</v>
      </c>
      <c r="H22" s="257">
        <v>0</v>
      </c>
      <c r="I22" s="257">
        <v>0</v>
      </c>
      <c r="J22" s="257">
        <v>0</v>
      </c>
      <c r="K22" s="257">
        <v>0</v>
      </c>
      <c r="L22" s="257">
        <v>0</v>
      </c>
      <c r="M22" s="257">
        <v>0</v>
      </c>
      <c r="N22" s="257">
        <v>0</v>
      </c>
      <c r="O22" s="259">
        <v>0</v>
      </c>
      <c r="Q22" s="196">
        <v>12</v>
      </c>
      <c r="R22" s="48">
        <v>10</v>
      </c>
      <c r="S22" s="40"/>
      <c r="T22" s="40">
        <v>9</v>
      </c>
      <c r="U22" s="4"/>
    </row>
    <row r="23" spans="1:25" s="36" customFormat="1" ht="15.75" x14ac:dyDescent="0.25">
      <c r="A23" s="92">
        <v>18</v>
      </c>
      <c r="B23" s="254" t="s">
        <v>18</v>
      </c>
      <c r="C23" s="255">
        <f t="shared" si="0"/>
        <v>16</v>
      </c>
      <c r="D23" s="258">
        <v>12</v>
      </c>
      <c r="E23" s="256">
        <v>2</v>
      </c>
      <c r="F23" s="257">
        <v>0</v>
      </c>
      <c r="G23" s="257">
        <v>0</v>
      </c>
      <c r="H23" s="257">
        <v>0</v>
      </c>
      <c r="I23" s="257">
        <v>0</v>
      </c>
      <c r="J23" s="257">
        <v>0</v>
      </c>
      <c r="K23" s="257">
        <v>0</v>
      </c>
      <c r="L23" s="257">
        <v>0</v>
      </c>
      <c r="M23" s="257">
        <v>0</v>
      </c>
      <c r="N23" s="258">
        <v>2</v>
      </c>
      <c r="O23" s="259">
        <v>0</v>
      </c>
      <c r="Q23" s="194">
        <v>13</v>
      </c>
      <c r="R23" s="195">
        <v>8</v>
      </c>
      <c r="S23" s="4"/>
      <c r="T23" s="4">
        <v>8</v>
      </c>
      <c r="U23" s="40"/>
    </row>
    <row r="24" spans="1:25" s="33" customFormat="1" ht="15.75" x14ac:dyDescent="0.25">
      <c r="A24" s="92">
        <v>19</v>
      </c>
      <c r="B24" s="264" t="s">
        <v>22</v>
      </c>
      <c r="C24" s="260">
        <f t="shared" si="0"/>
        <v>11</v>
      </c>
      <c r="D24" s="258">
        <v>0</v>
      </c>
      <c r="E24" s="257">
        <v>0</v>
      </c>
      <c r="F24" s="258">
        <v>3</v>
      </c>
      <c r="G24" s="257">
        <v>0</v>
      </c>
      <c r="H24" s="257">
        <v>0</v>
      </c>
      <c r="I24" s="257">
        <v>0</v>
      </c>
      <c r="J24" s="258">
        <v>5</v>
      </c>
      <c r="K24" s="258">
        <v>3</v>
      </c>
      <c r="L24" s="257">
        <v>0</v>
      </c>
      <c r="M24" s="257">
        <v>0</v>
      </c>
      <c r="N24" s="257">
        <v>0</v>
      </c>
      <c r="O24" s="259">
        <v>0</v>
      </c>
      <c r="Q24" s="194">
        <v>14</v>
      </c>
      <c r="R24" s="195">
        <v>7</v>
      </c>
      <c r="S24" s="4"/>
      <c r="T24" s="4">
        <v>7</v>
      </c>
      <c r="U24" s="4"/>
    </row>
    <row r="25" spans="1:25" ht="15.75" x14ac:dyDescent="0.25">
      <c r="A25" s="92">
        <v>20</v>
      </c>
      <c r="B25" s="261" t="s">
        <v>19</v>
      </c>
      <c r="C25" s="262">
        <f t="shared" si="0"/>
        <v>10</v>
      </c>
      <c r="D25" s="258">
        <v>10</v>
      </c>
      <c r="E25" s="257">
        <v>0</v>
      </c>
      <c r="F25" s="257">
        <v>0</v>
      </c>
      <c r="G25" s="257">
        <v>0</v>
      </c>
      <c r="H25" s="257">
        <v>0</v>
      </c>
      <c r="I25" s="257">
        <v>0</v>
      </c>
      <c r="J25" s="257">
        <v>0</v>
      </c>
      <c r="K25" s="257">
        <v>0</v>
      </c>
      <c r="L25" s="257">
        <v>0</v>
      </c>
      <c r="M25" s="257">
        <v>0</v>
      </c>
      <c r="N25" s="257">
        <v>0</v>
      </c>
      <c r="O25" s="259">
        <v>0</v>
      </c>
      <c r="Q25" s="194">
        <v>15</v>
      </c>
      <c r="R25" s="195">
        <v>6</v>
      </c>
      <c r="S25" s="4"/>
      <c r="T25" s="4">
        <v>6</v>
      </c>
      <c r="U25" s="4"/>
    </row>
    <row r="26" spans="1:25" s="27" customFormat="1" ht="15.75" x14ac:dyDescent="0.25">
      <c r="A26" s="92">
        <v>21</v>
      </c>
      <c r="B26" s="264" t="s">
        <v>56</v>
      </c>
      <c r="C26" s="260">
        <f t="shared" si="0"/>
        <v>7</v>
      </c>
      <c r="D26" s="256">
        <v>7</v>
      </c>
      <c r="E26" s="257">
        <v>0</v>
      </c>
      <c r="F26" s="257">
        <v>0</v>
      </c>
      <c r="G26" s="257">
        <v>0</v>
      </c>
      <c r="H26" s="257">
        <v>0</v>
      </c>
      <c r="I26" s="257">
        <v>0</v>
      </c>
      <c r="J26" s="257">
        <v>0</v>
      </c>
      <c r="K26" s="257">
        <v>0</v>
      </c>
      <c r="L26" s="257">
        <v>0</v>
      </c>
      <c r="M26" s="257">
        <v>0</v>
      </c>
      <c r="N26" s="257">
        <v>0</v>
      </c>
      <c r="O26" s="259">
        <v>0</v>
      </c>
      <c r="Q26" s="194">
        <v>16</v>
      </c>
      <c r="R26" s="195">
        <v>5</v>
      </c>
      <c r="S26" s="4"/>
      <c r="T26" s="4">
        <v>5</v>
      </c>
      <c r="U26" s="4"/>
    </row>
    <row r="27" spans="1:25" s="27" customFormat="1" ht="15.75" x14ac:dyDescent="0.25">
      <c r="A27" s="92">
        <v>22</v>
      </c>
      <c r="B27" s="264" t="s">
        <v>52</v>
      </c>
      <c r="C27" s="260">
        <f t="shared" si="0"/>
        <v>5</v>
      </c>
      <c r="D27" s="257">
        <v>0</v>
      </c>
      <c r="E27" s="257">
        <v>0</v>
      </c>
      <c r="F27" s="256">
        <v>4</v>
      </c>
      <c r="G27" s="257">
        <v>0</v>
      </c>
      <c r="H27" s="256">
        <v>1</v>
      </c>
      <c r="I27" s="257">
        <v>0</v>
      </c>
      <c r="J27" s="257">
        <v>0</v>
      </c>
      <c r="K27" s="257">
        <v>0</v>
      </c>
      <c r="L27" s="257">
        <v>0</v>
      </c>
      <c r="M27" s="257">
        <v>0</v>
      </c>
      <c r="N27" s="257">
        <v>0</v>
      </c>
      <c r="O27" s="259">
        <v>0</v>
      </c>
      <c r="Q27" s="194">
        <v>17</v>
      </c>
      <c r="R27" s="195">
        <v>4</v>
      </c>
      <c r="S27" s="4"/>
      <c r="T27" s="4">
        <v>4</v>
      </c>
      <c r="U27" s="4"/>
      <c r="W27" s="33"/>
      <c r="X27" s="33"/>
      <c r="Y27" s="33"/>
    </row>
    <row r="28" spans="1:25" s="33" customFormat="1" ht="15.75" x14ac:dyDescent="0.25">
      <c r="A28" s="92">
        <v>23</v>
      </c>
      <c r="B28" s="261" t="s">
        <v>13</v>
      </c>
      <c r="C28" s="262">
        <f t="shared" si="0"/>
        <v>3</v>
      </c>
      <c r="D28" s="257">
        <v>0</v>
      </c>
      <c r="E28" s="256">
        <v>1</v>
      </c>
      <c r="F28" s="256">
        <v>2</v>
      </c>
      <c r="G28" s="257">
        <v>0</v>
      </c>
      <c r="H28" s="257">
        <v>0</v>
      </c>
      <c r="I28" s="257">
        <v>0</v>
      </c>
      <c r="J28" s="257">
        <v>0</v>
      </c>
      <c r="K28" s="257">
        <v>0</v>
      </c>
      <c r="L28" s="257">
        <v>0</v>
      </c>
      <c r="M28" s="257">
        <v>0</v>
      </c>
      <c r="N28" s="257">
        <v>0</v>
      </c>
      <c r="O28" s="259">
        <v>0</v>
      </c>
      <c r="Q28" s="194">
        <v>18</v>
      </c>
      <c r="R28" s="195">
        <v>3</v>
      </c>
      <c r="S28" s="4"/>
      <c r="T28" s="4">
        <v>3</v>
      </c>
      <c r="U28" s="4"/>
    </row>
    <row r="29" spans="1:25" s="27" customFormat="1" ht="15.75" x14ac:dyDescent="0.25">
      <c r="A29" s="92">
        <v>24</v>
      </c>
      <c r="B29" s="264" t="s">
        <v>102</v>
      </c>
      <c r="C29" s="260">
        <f t="shared" si="0"/>
        <v>2</v>
      </c>
      <c r="D29" s="257">
        <v>0</v>
      </c>
      <c r="E29" s="257">
        <v>0</v>
      </c>
      <c r="F29" s="257">
        <v>0</v>
      </c>
      <c r="G29" s="257">
        <v>0</v>
      </c>
      <c r="H29" s="257">
        <v>0</v>
      </c>
      <c r="I29" s="257">
        <v>0</v>
      </c>
      <c r="J29" s="258">
        <v>2</v>
      </c>
      <c r="K29" s="257">
        <v>0</v>
      </c>
      <c r="L29" s="257">
        <v>0</v>
      </c>
      <c r="M29" s="257">
        <v>0</v>
      </c>
      <c r="N29" s="257">
        <v>0</v>
      </c>
      <c r="O29" s="259">
        <v>0</v>
      </c>
      <c r="Q29" s="194">
        <v>19</v>
      </c>
      <c r="R29" s="195">
        <v>2</v>
      </c>
      <c r="S29" s="4"/>
      <c r="T29" s="4">
        <v>2</v>
      </c>
      <c r="U29" s="4"/>
    </row>
    <row r="30" spans="1:25" s="27" customFormat="1" ht="16.5" thickBot="1" x14ac:dyDescent="0.3">
      <c r="A30" s="92">
        <v>25</v>
      </c>
      <c r="B30" s="264" t="s">
        <v>71</v>
      </c>
      <c r="C30" s="260">
        <f t="shared" si="0"/>
        <v>2</v>
      </c>
      <c r="D30" s="258">
        <v>0</v>
      </c>
      <c r="E30" s="257">
        <v>0</v>
      </c>
      <c r="F30" s="257">
        <v>0</v>
      </c>
      <c r="G30" s="257">
        <v>0</v>
      </c>
      <c r="H30" s="257">
        <v>0</v>
      </c>
      <c r="I30" s="257">
        <v>0</v>
      </c>
      <c r="J30" s="257">
        <v>0</v>
      </c>
      <c r="K30" s="257">
        <v>0</v>
      </c>
      <c r="L30" s="257">
        <v>0</v>
      </c>
      <c r="M30" s="258">
        <v>2</v>
      </c>
      <c r="N30" s="257">
        <v>0</v>
      </c>
      <c r="O30" s="259">
        <v>0</v>
      </c>
      <c r="Q30" s="197">
        <v>20</v>
      </c>
      <c r="R30" s="198">
        <v>1</v>
      </c>
      <c r="S30" s="4"/>
      <c r="T30" s="4">
        <v>1</v>
      </c>
      <c r="U30" s="4"/>
    </row>
    <row r="31" spans="1:25" s="33" customFormat="1" ht="15.75" x14ac:dyDescent="0.25">
      <c r="A31" s="92">
        <v>26</v>
      </c>
      <c r="B31" s="254" t="s">
        <v>54</v>
      </c>
      <c r="C31" s="255">
        <f t="shared" si="0"/>
        <v>2</v>
      </c>
      <c r="D31" s="258">
        <v>2</v>
      </c>
      <c r="E31" s="257">
        <v>0</v>
      </c>
      <c r="F31" s="257">
        <v>0</v>
      </c>
      <c r="G31" s="257">
        <v>0</v>
      </c>
      <c r="H31" s="257">
        <v>0</v>
      </c>
      <c r="I31" s="257">
        <v>0</v>
      </c>
      <c r="J31" s="257">
        <v>0</v>
      </c>
      <c r="K31" s="257">
        <v>0</v>
      </c>
      <c r="L31" s="257">
        <v>0</v>
      </c>
      <c r="M31" s="257">
        <v>0</v>
      </c>
      <c r="N31" s="257">
        <v>0</v>
      </c>
      <c r="O31" s="259">
        <v>0</v>
      </c>
    </row>
    <row r="32" spans="1:25" s="33" customFormat="1" ht="15.75" x14ac:dyDescent="0.25">
      <c r="A32" s="92">
        <v>27</v>
      </c>
      <c r="B32" s="264" t="s">
        <v>103</v>
      </c>
      <c r="C32" s="260">
        <f t="shared" si="0"/>
        <v>1</v>
      </c>
      <c r="D32" s="257">
        <v>0</v>
      </c>
      <c r="E32" s="257">
        <v>0</v>
      </c>
      <c r="F32" s="257">
        <v>0</v>
      </c>
      <c r="G32" s="257">
        <v>0</v>
      </c>
      <c r="H32" s="257">
        <v>0</v>
      </c>
      <c r="I32" s="257">
        <v>0</v>
      </c>
      <c r="J32" s="258">
        <v>1</v>
      </c>
      <c r="K32" s="257">
        <v>0</v>
      </c>
      <c r="L32" s="257">
        <v>0</v>
      </c>
      <c r="M32" s="257">
        <v>0</v>
      </c>
      <c r="N32" s="257">
        <v>0</v>
      </c>
      <c r="O32" s="259">
        <v>0</v>
      </c>
    </row>
    <row r="33" spans="1:16" s="33" customFormat="1" ht="15.75" x14ac:dyDescent="0.25">
      <c r="A33" s="92">
        <v>28</v>
      </c>
      <c r="B33" s="254" t="s">
        <v>109</v>
      </c>
      <c r="C33" s="255">
        <f t="shared" si="0"/>
        <v>1</v>
      </c>
      <c r="D33" s="257">
        <v>0</v>
      </c>
      <c r="E33" s="257">
        <v>0</v>
      </c>
      <c r="F33" s="257">
        <v>0</v>
      </c>
      <c r="G33" s="257">
        <v>0</v>
      </c>
      <c r="H33" s="257">
        <v>0</v>
      </c>
      <c r="I33" s="257">
        <v>0</v>
      </c>
      <c r="J33" s="257">
        <v>0</v>
      </c>
      <c r="K33" s="257">
        <v>0</v>
      </c>
      <c r="L33" s="257">
        <v>0</v>
      </c>
      <c r="M33" s="257">
        <v>0</v>
      </c>
      <c r="N33" s="258">
        <v>1</v>
      </c>
      <c r="O33" s="259">
        <v>0</v>
      </c>
    </row>
    <row r="34" spans="1:16" s="33" customFormat="1" ht="15.75" x14ac:dyDescent="0.25">
      <c r="A34" s="92">
        <v>29</v>
      </c>
      <c r="B34" s="265" t="s">
        <v>58</v>
      </c>
      <c r="C34" s="262">
        <f t="shared" si="0"/>
        <v>0</v>
      </c>
      <c r="D34" s="258">
        <v>0</v>
      </c>
      <c r="E34" s="257">
        <v>0</v>
      </c>
      <c r="F34" s="257">
        <v>0</v>
      </c>
      <c r="G34" s="257">
        <v>0</v>
      </c>
      <c r="H34" s="257">
        <v>0</v>
      </c>
      <c r="I34" s="257">
        <v>0</v>
      </c>
      <c r="J34" s="257">
        <v>0</v>
      </c>
      <c r="K34" s="257">
        <v>0</v>
      </c>
      <c r="L34" s="257">
        <v>0</v>
      </c>
      <c r="M34" s="257">
        <v>0</v>
      </c>
      <c r="N34" s="257">
        <v>0</v>
      </c>
      <c r="O34" s="259">
        <v>0</v>
      </c>
    </row>
    <row r="35" spans="1:16" s="31" customFormat="1" ht="15.75" x14ac:dyDescent="0.25">
      <c r="A35" s="92">
        <v>30</v>
      </c>
      <c r="B35" s="264" t="s">
        <v>65</v>
      </c>
      <c r="C35" s="262">
        <f t="shared" si="0"/>
        <v>0</v>
      </c>
      <c r="D35" s="257">
        <v>0</v>
      </c>
      <c r="E35" s="257">
        <v>0</v>
      </c>
      <c r="F35" s="257">
        <v>0</v>
      </c>
      <c r="G35" s="257">
        <v>0</v>
      </c>
      <c r="H35" s="257">
        <v>0</v>
      </c>
      <c r="I35" s="257">
        <v>0</v>
      </c>
      <c r="J35" s="257">
        <v>0</v>
      </c>
      <c r="K35" s="257">
        <v>0</v>
      </c>
      <c r="L35" s="257">
        <v>0</v>
      </c>
      <c r="M35" s="257">
        <v>0</v>
      </c>
      <c r="N35" s="257">
        <v>0</v>
      </c>
      <c r="O35" s="259">
        <v>0</v>
      </c>
    </row>
    <row r="36" spans="1:16" s="33" customFormat="1" ht="15.75" x14ac:dyDescent="0.25">
      <c r="A36" s="92">
        <v>31</v>
      </c>
      <c r="B36" s="263" t="s">
        <v>79</v>
      </c>
      <c r="C36" s="260">
        <f t="shared" si="0"/>
        <v>0</v>
      </c>
      <c r="D36" s="258">
        <v>0</v>
      </c>
      <c r="E36" s="257">
        <v>0</v>
      </c>
      <c r="F36" s="257">
        <v>0</v>
      </c>
      <c r="G36" s="257">
        <v>0</v>
      </c>
      <c r="H36" s="257">
        <v>0</v>
      </c>
      <c r="I36" s="257">
        <v>0</v>
      </c>
      <c r="J36" s="257">
        <v>0</v>
      </c>
      <c r="K36" s="257">
        <v>0</v>
      </c>
      <c r="L36" s="257">
        <v>0</v>
      </c>
      <c r="M36" s="257">
        <v>0</v>
      </c>
      <c r="N36" s="257">
        <v>0</v>
      </c>
      <c r="O36" s="259">
        <v>0</v>
      </c>
    </row>
    <row r="37" spans="1:16" s="33" customFormat="1" ht="18" customHeight="1" x14ac:dyDescent="0.25">
      <c r="A37" s="92">
        <v>32</v>
      </c>
      <c r="B37" s="263" t="s">
        <v>61</v>
      </c>
      <c r="C37" s="260">
        <f t="shared" si="0"/>
        <v>0</v>
      </c>
      <c r="D37" s="258">
        <v>0</v>
      </c>
      <c r="E37" s="257">
        <v>0</v>
      </c>
      <c r="F37" s="257">
        <v>0</v>
      </c>
      <c r="G37" s="257">
        <v>0</v>
      </c>
      <c r="H37" s="257">
        <v>0</v>
      </c>
      <c r="I37" s="257">
        <v>0</v>
      </c>
      <c r="J37" s="257">
        <v>0</v>
      </c>
      <c r="K37" s="257">
        <v>0</v>
      </c>
      <c r="L37" s="257">
        <v>0</v>
      </c>
      <c r="M37" s="257">
        <v>0</v>
      </c>
      <c r="N37" s="257">
        <v>0</v>
      </c>
      <c r="O37" s="259">
        <v>0</v>
      </c>
    </row>
    <row r="38" spans="1:16" s="33" customFormat="1" ht="16.5" thickBot="1" x14ac:dyDescent="0.3">
      <c r="A38" s="96">
        <v>33</v>
      </c>
      <c r="B38" s="275" t="s">
        <v>78</v>
      </c>
      <c r="C38" s="276">
        <f t="shared" si="0"/>
        <v>0</v>
      </c>
      <c r="D38" s="277">
        <v>0</v>
      </c>
      <c r="E38" s="278">
        <v>0</v>
      </c>
      <c r="F38" s="278">
        <v>0</v>
      </c>
      <c r="G38" s="278">
        <v>0</v>
      </c>
      <c r="H38" s="278">
        <v>0</v>
      </c>
      <c r="I38" s="278">
        <v>0</v>
      </c>
      <c r="J38" s="278">
        <v>0</v>
      </c>
      <c r="K38" s="278">
        <v>0</v>
      </c>
      <c r="L38" s="278">
        <v>0</v>
      </c>
      <c r="M38" s="278">
        <v>0</v>
      </c>
      <c r="N38" s="278">
        <v>0</v>
      </c>
      <c r="O38" s="279">
        <v>0</v>
      </c>
    </row>
    <row r="39" spans="1:16" s="33" customFormat="1" ht="13.5" thickBot="1" x14ac:dyDescent="0.25"/>
    <row r="40" spans="1:16" s="33" customFormat="1" ht="15.75" x14ac:dyDescent="0.25">
      <c r="A40" s="305">
        <v>1</v>
      </c>
      <c r="B40" s="294" t="s">
        <v>21</v>
      </c>
      <c r="C40" s="295">
        <f>LARGE(D40:O40,1)+LARGE(D40:O40,2)+LARGE(D40:O40,3)+LARGE(D40:O40,4)+LARGE(D40:O40,5)+LARGE(D40:O40,6)+LARGE(D40:O40,7)+LARGE(D40:O40,8)</f>
        <v>63</v>
      </c>
      <c r="D40" s="91">
        <v>0</v>
      </c>
      <c r="E40" s="291">
        <v>24</v>
      </c>
      <c r="F40" s="291">
        <v>14</v>
      </c>
      <c r="G40" s="250">
        <v>18</v>
      </c>
      <c r="H40" s="250">
        <v>7</v>
      </c>
      <c r="I40" s="91">
        <v>0</v>
      </c>
      <c r="J40" s="91">
        <v>0</v>
      </c>
      <c r="K40" s="91">
        <v>0</v>
      </c>
      <c r="L40" s="91">
        <v>0</v>
      </c>
      <c r="M40" s="91"/>
      <c r="N40" s="91">
        <v>0</v>
      </c>
      <c r="O40" s="296">
        <v>0</v>
      </c>
      <c r="P40" s="115" t="s">
        <v>136</v>
      </c>
    </row>
    <row r="41" spans="1:16" s="33" customFormat="1" ht="15.75" x14ac:dyDescent="0.25">
      <c r="A41" s="306">
        <v>2</v>
      </c>
      <c r="B41" s="93" t="s">
        <v>26</v>
      </c>
      <c r="C41" s="94">
        <f>LARGE(D41:O41,1)+LARGE(D41:O41,2)+LARGE(D41:O41,3)+LARGE(D41:O41,4)+LARGE(D41:O41,5)+LARGE(D41:O41,6)+LARGE(D41:O41,7)+LARGE(D41:O41,8)</f>
        <v>34</v>
      </c>
      <c r="D41" s="88">
        <v>0</v>
      </c>
      <c r="E41" s="89">
        <v>4</v>
      </c>
      <c r="F41" s="89">
        <v>30</v>
      </c>
      <c r="G41" s="88">
        <v>0</v>
      </c>
      <c r="H41" s="88">
        <v>0</v>
      </c>
      <c r="I41" s="88">
        <v>0</v>
      </c>
      <c r="J41" s="88">
        <v>0</v>
      </c>
      <c r="K41" s="88">
        <v>0</v>
      </c>
      <c r="L41" s="88">
        <v>0</v>
      </c>
      <c r="M41" s="88"/>
      <c r="N41" s="88">
        <v>0</v>
      </c>
      <c r="O41" s="95">
        <v>0</v>
      </c>
      <c r="P41" s="115" t="s">
        <v>136</v>
      </c>
    </row>
    <row r="42" spans="1:16" s="33" customFormat="1" ht="15.75" x14ac:dyDescent="0.25">
      <c r="A42" s="306">
        <v>3</v>
      </c>
      <c r="B42" s="93" t="s">
        <v>16</v>
      </c>
      <c r="C42" s="94">
        <f>LARGE(D42:O42,1)+LARGE(D42:O42,2)+LARGE(D42:O42,3)+LARGE(D42:O42,4)+LARGE(D42:O42,5)+LARGE(D42:O42,6)+LARGE(D42:O42,7)+LARGE(D42:O42,8)</f>
        <v>160</v>
      </c>
      <c r="D42" s="89">
        <v>39</v>
      </c>
      <c r="E42" s="89">
        <v>27</v>
      </c>
      <c r="F42" s="89">
        <v>24</v>
      </c>
      <c r="G42" s="89">
        <v>14</v>
      </c>
      <c r="H42" s="89">
        <v>12</v>
      </c>
      <c r="I42" s="89">
        <v>16</v>
      </c>
      <c r="J42" s="89">
        <v>16</v>
      </c>
      <c r="K42" s="89">
        <v>12</v>
      </c>
      <c r="L42" s="89">
        <v>5</v>
      </c>
      <c r="M42" s="88">
        <v>0</v>
      </c>
      <c r="N42" s="90">
        <v>12</v>
      </c>
      <c r="O42" s="292">
        <v>12</v>
      </c>
      <c r="P42" s="115" t="s">
        <v>136</v>
      </c>
    </row>
    <row r="43" spans="1:16" s="33" customFormat="1" ht="15.75" x14ac:dyDescent="0.25">
      <c r="A43" s="306">
        <v>4</v>
      </c>
      <c r="B43" s="93" t="s">
        <v>25</v>
      </c>
      <c r="C43" s="94">
        <f>LARGE(D43:O43,1)+LARGE(D43:O43,2)+LARGE(D43:O43,3)+LARGE(D43:O43,4)+LARGE(D43:O43,5)+LARGE(D43:O43,6)+LARGE(D43:O43,7)+LARGE(D43:O43,8)</f>
        <v>138</v>
      </c>
      <c r="D43" s="90">
        <v>24</v>
      </c>
      <c r="E43" s="90">
        <v>30</v>
      </c>
      <c r="F43" s="90">
        <v>36</v>
      </c>
      <c r="G43" s="90">
        <v>10</v>
      </c>
      <c r="H43" s="90">
        <v>14</v>
      </c>
      <c r="I43" s="88">
        <v>0</v>
      </c>
      <c r="J43" s="90">
        <v>5</v>
      </c>
      <c r="K43" s="90">
        <v>8</v>
      </c>
      <c r="L43" s="90">
        <v>4</v>
      </c>
      <c r="M43" s="90">
        <v>8</v>
      </c>
      <c r="N43" s="90">
        <v>8</v>
      </c>
      <c r="O43" s="95">
        <v>0</v>
      </c>
      <c r="P43" s="4" t="s">
        <v>137</v>
      </c>
    </row>
    <row r="44" spans="1:16" s="33" customFormat="1" ht="16.5" thickBot="1" x14ac:dyDescent="0.3">
      <c r="A44" s="307">
        <v>5</v>
      </c>
      <c r="B44" s="297" t="s">
        <v>28</v>
      </c>
      <c r="C44" s="298">
        <f>LARGE(D44:O44,1)+LARGE(D44:O44,2)+LARGE(D44:O44,3)+LARGE(D44:O44,4)+LARGE(D44:O44,5)+LARGE(D44:O44,6)+LARGE(D44:O44,7)+LARGE(D44:O44,8)</f>
        <v>72</v>
      </c>
      <c r="D44" s="299">
        <v>0</v>
      </c>
      <c r="E44" s="299">
        <v>14</v>
      </c>
      <c r="F44" s="299">
        <v>5</v>
      </c>
      <c r="G44" s="293">
        <v>0</v>
      </c>
      <c r="H44" s="299">
        <v>3</v>
      </c>
      <c r="I44" s="299">
        <v>4</v>
      </c>
      <c r="J44" s="299">
        <v>14</v>
      </c>
      <c r="K44" s="299">
        <v>7</v>
      </c>
      <c r="L44" s="299">
        <v>2</v>
      </c>
      <c r="M44" s="293"/>
      <c r="N44" s="299">
        <v>18</v>
      </c>
      <c r="O44" s="300">
        <v>7</v>
      </c>
      <c r="P44" s="33" t="s">
        <v>137</v>
      </c>
    </row>
    <row r="45" spans="1:16" s="27" customFormat="1" x14ac:dyDescent="0.2"/>
    <row r="46" spans="1:16" s="27" customFormat="1" x14ac:dyDescent="0.2"/>
    <row r="47" spans="1:16" s="27" customFormat="1" x14ac:dyDescent="0.2"/>
    <row r="48" spans="1:16" s="27" customFormat="1" x14ac:dyDescent="0.2"/>
    <row r="50" spans="1:17" x14ac:dyDescent="0.2">
      <c r="O50" s="27"/>
      <c r="P50" s="27"/>
      <c r="Q50" s="27"/>
    </row>
    <row r="51" spans="1:17" x14ac:dyDescent="0.2">
      <c r="A51" s="5"/>
      <c r="B51" s="5" t="s">
        <v>64</v>
      </c>
      <c r="C51" s="12"/>
      <c r="D51" s="98">
        <v>27</v>
      </c>
      <c r="E51" s="99">
        <v>19</v>
      </c>
      <c r="F51" s="98">
        <v>22</v>
      </c>
      <c r="G51" s="98">
        <v>13</v>
      </c>
      <c r="H51" s="99">
        <v>14</v>
      </c>
      <c r="I51" s="99">
        <v>12</v>
      </c>
      <c r="J51" s="99">
        <v>13</v>
      </c>
      <c r="K51" s="99">
        <v>10</v>
      </c>
      <c r="L51" s="99">
        <v>6</v>
      </c>
      <c r="M51" s="99">
        <v>9</v>
      </c>
      <c r="N51" s="99">
        <v>13</v>
      </c>
      <c r="O51" s="99">
        <v>11</v>
      </c>
      <c r="P51" s="27"/>
      <c r="Q51" s="27"/>
    </row>
    <row r="52" spans="1:17" ht="9" customHeight="1" x14ac:dyDescent="0.2">
      <c r="O52" s="27"/>
      <c r="P52" s="27"/>
      <c r="Q52" s="27"/>
    </row>
    <row r="53" spans="1:17" x14ac:dyDescent="0.2">
      <c r="A53" s="4" t="s">
        <v>93</v>
      </c>
      <c r="B53" s="4"/>
      <c r="O53" s="27"/>
      <c r="P53" s="27"/>
      <c r="Q53" s="27"/>
    </row>
    <row r="54" spans="1:17" ht="14.25" x14ac:dyDescent="0.2">
      <c r="B54" s="148" t="s">
        <v>94</v>
      </c>
      <c r="O54" s="27"/>
      <c r="P54" s="27"/>
      <c r="Q54" s="27"/>
    </row>
    <row r="55" spans="1:17" ht="14.25" x14ac:dyDescent="0.2">
      <c r="B55" s="149" t="s">
        <v>138</v>
      </c>
    </row>
  </sheetData>
  <mergeCells count="6">
    <mergeCell ref="A1:I1"/>
    <mergeCell ref="A2:I2"/>
    <mergeCell ref="A3:I3"/>
    <mergeCell ref="A4:A5"/>
    <mergeCell ref="B4:B5"/>
    <mergeCell ref="C4:C5"/>
  </mergeCells>
  <conditionalFormatting sqref="E7:E10 J12:K12 G31:I31 E19 G19:K19 D28:J29 K28:K31 F7:K11 E20:K27 E38:K38 E12 G30:J30 G32:K37 E30:F36 D18:D20 D41 C43:O43 C6:O6 L7:O12 C7:C14 E13:O14 C17:C38 E17:K18 C15:O16 L17:O38 C40:C41 C44 E44:O44 D27 D32:D33 D35 E5:O5 E40:O41">
    <cfRule type="cellIs" dxfId="46" priority="12" stopIfTrue="1" operator="lessThanOrEqual">
      <formula>0</formula>
    </cfRule>
  </conditionalFormatting>
  <conditionalFormatting sqref="I51:O51">
    <cfRule type="cellIs" dxfId="45" priority="9" stopIfTrue="1" operator="lessThanOrEqual">
      <formula>0</formula>
    </cfRule>
  </conditionalFormatting>
  <conditionalFormatting sqref="E51">
    <cfRule type="cellIs" dxfId="44" priority="11" stopIfTrue="1" operator="lessThanOrEqual">
      <formula>0</formula>
    </cfRule>
  </conditionalFormatting>
  <conditionalFormatting sqref="H51">
    <cfRule type="cellIs" dxfId="43" priority="10" stopIfTrue="1" operator="lessThanOrEqual">
      <formula>0</formula>
    </cfRule>
  </conditionalFormatting>
  <conditionalFormatting sqref="E11">
    <cfRule type="cellIs" dxfId="42" priority="8" stopIfTrue="1" operator="lessThanOrEqual">
      <formula>0</formula>
    </cfRule>
  </conditionalFormatting>
  <conditionalFormatting sqref="E37:F37">
    <cfRule type="cellIs" dxfId="41" priority="7" stopIfTrue="1" operator="lessThanOrEqual">
      <formula>0</formula>
    </cfRule>
  </conditionalFormatting>
  <conditionalFormatting sqref="D9">
    <cfRule type="cellIs" dxfId="40" priority="6" stopIfTrue="1" operator="lessThanOrEqual">
      <formula>0</formula>
    </cfRule>
  </conditionalFormatting>
  <conditionalFormatting sqref="D7">
    <cfRule type="cellIs" dxfId="39" priority="5" stopIfTrue="1" operator="lessThanOrEqual">
      <formula>0</formula>
    </cfRule>
  </conditionalFormatting>
  <conditionalFormatting sqref="F12:I12">
    <cfRule type="cellIs" dxfId="38" priority="4" stopIfTrue="1" operator="lessThanOrEqual">
      <formula>0</formula>
    </cfRule>
  </conditionalFormatting>
  <conditionalFormatting sqref="J31">
    <cfRule type="cellIs" dxfId="37" priority="3" stopIfTrue="1" operator="lessThanOrEqual">
      <formula>0</formula>
    </cfRule>
  </conditionalFormatting>
  <conditionalFormatting sqref="M42">
    <cfRule type="cellIs" dxfId="36" priority="2" stopIfTrue="1" operator="lessThanOrEqual">
      <formula>0</formula>
    </cfRule>
  </conditionalFormatting>
  <conditionalFormatting sqref="D40">
    <cfRule type="cellIs" dxfId="35" priority="1" stopIfTrue="1" operator="lessThanOrEqual">
      <formula>0</formula>
    </cfRule>
  </conditionalFormatting>
  <pageMargins left="0.7" right="0.7" top="0.75" bottom="0.75" header="0.3" footer="0.3"/>
  <pageSetup paperSize="9" scale="78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Y32"/>
  <sheetViews>
    <sheetView zoomScale="70" zoomScaleNormal="70" workbookViewId="0">
      <pane xSplit="1" ySplit="2" topLeftCell="B3" activePane="bottomRight" state="frozen"/>
      <selection activeCell="E31" sqref="E31:G31"/>
      <selection pane="topRight" activeCell="E31" sqref="E31:G31"/>
      <selection pane="bottomLeft" activeCell="E31" sqref="E31:G31"/>
      <selection pane="bottomRight" activeCell="I37" sqref="I37"/>
    </sheetView>
  </sheetViews>
  <sheetFormatPr defaultRowHeight="18" x14ac:dyDescent="0.25"/>
  <cols>
    <col min="1" max="1" width="4.7109375" style="373" customWidth="1"/>
    <col min="2" max="2" width="4.5703125" style="373" customWidth="1"/>
    <col min="3" max="3" width="21.28515625" style="6" bestFit="1" customWidth="1"/>
    <col min="4" max="4" width="10.5703125" style="377" bestFit="1" customWidth="1"/>
    <col min="5" max="5" width="21.28515625" style="6" bestFit="1" customWidth="1"/>
    <col min="6" max="6" width="10.5703125" style="377" bestFit="1" customWidth="1"/>
    <col min="7" max="7" width="21.28515625" style="6" bestFit="1" customWidth="1"/>
    <col min="8" max="8" width="10.5703125" style="377" bestFit="1" customWidth="1"/>
    <col min="9" max="9" width="21.28515625" style="6" bestFit="1" customWidth="1"/>
    <col min="10" max="10" width="10.5703125" style="377" bestFit="1" customWidth="1"/>
    <col min="11" max="11" width="4.28515625" style="6" customWidth="1"/>
    <col min="12" max="12" width="4.28515625" style="376" customWidth="1"/>
    <col min="13" max="13" width="2.5703125" style="375" bestFit="1" customWidth="1"/>
    <col min="14" max="14" width="25.5703125" style="374" bestFit="1" customWidth="1"/>
    <col min="15" max="22" width="5.5703125" style="373" customWidth="1"/>
    <col min="23" max="23" width="8.7109375" style="373" bestFit="1" customWidth="1"/>
    <col min="24" max="24" width="11.85546875" style="373" customWidth="1"/>
    <col min="25" max="25" width="12.28515625" style="373" bestFit="1" customWidth="1"/>
    <col min="26" max="26" width="12.28515625" style="6" bestFit="1" customWidth="1"/>
    <col min="27" max="16384" width="9.140625" style="6"/>
  </cols>
  <sheetData>
    <row r="1" spans="1:25" s="418" customFormat="1" ht="15.75" thickBot="1" x14ac:dyDescent="0.25">
      <c r="A1" s="428"/>
      <c r="B1" s="428"/>
      <c r="C1" s="517" t="s">
        <v>130</v>
      </c>
      <c r="D1" s="518"/>
      <c r="E1" s="518"/>
      <c r="F1" s="518"/>
      <c r="G1" s="518"/>
      <c r="H1" s="518"/>
      <c r="I1" s="518"/>
      <c r="J1" s="518"/>
      <c r="O1" s="519" t="s">
        <v>131</v>
      </c>
      <c r="P1" s="519"/>
      <c r="Q1" s="519"/>
      <c r="R1" s="519"/>
      <c r="S1" s="519"/>
      <c r="T1" s="519"/>
      <c r="U1" s="519"/>
      <c r="V1" s="519"/>
      <c r="W1" s="519"/>
      <c r="X1" s="519"/>
      <c r="Y1" s="428"/>
    </row>
    <row r="2" spans="1:25" s="418" customFormat="1" ht="15.75" thickBot="1" x14ac:dyDescent="0.25">
      <c r="A2" s="427"/>
      <c r="B2" s="426"/>
      <c r="C2" s="425">
        <v>1</v>
      </c>
      <c r="D2" s="423" t="s">
        <v>131</v>
      </c>
      <c r="E2" s="424">
        <v>2</v>
      </c>
      <c r="F2" s="423" t="s">
        <v>131</v>
      </c>
      <c r="G2" s="424">
        <v>3</v>
      </c>
      <c r="H2" s="423" t="s">
        <v>131</v>
      </c>
      <c r="I2" s="424">
        <v>4</v>
      </c>
      <c r="J2" s="423" t="s">
        <v>131</v>
      </c>
      <c r="M2" s="520" t="s">
        <v>129</v>
      </c>
      <c r="N2" s="521"/>
      <c r="O2" s="422">
        <v>1</v>
      </c>
      <c r="P2" s="422">
        <v>2</v>
      </c>
      <c r="Q2" s="422">
        <v>3</v>
      </c>
      <c r="R2" s="422">
        <v>4</v>
      </c>
      <c r="S2" s="422">
        <v>5</v>
      </c>
      <c r="T2" s="422">
        <v>6</v>
      </c>
      <c r="U2" s="422">
        <v>7</v>
      </c>
      <c r="V2" s="421">
        <v>8</v>
      </c>
      <c r="W2" s="420" t="s">
        <v>133</v>
      </c>
      <c r="X2" s="419" t="s">
        <v>132</v>
      </c>
    </row>
    <row r="3" spans="1:25" x14ac:dyDescent="0.25">
      <c r="A3" s="515">
        <v>1</v>
      </c>
      <c r="B3" s="391">
        <v>1</v>
      </c>
      <c r="C3" s="389" t="str">
        <f>$N$3</f>
        <v>Куклин Игорь</v>
      </c>
      <c r="D3" s="390">
        <v>183</v>
      </c>
      <c r="E3" s="389" t="str">
        <f>$N$8</f>
        <v>Ермолаев Кирил</v>
      </c>
      <c r="F3" s="390">
        <v>143</v>
      </c>
      <c r="G3" s="389" t="str">
        <f>$N$9</f>
        <v>Савченко Ирина</v>
      </c>
      <c r="H3" s="390">
        <v>158</v>
      </c>
      <c r="I3" s="389" t="str">
        <f>$N$10</f>
        <v>Чуруксаева Людмила</v>
      </c>
      <c r="J3" s="388">
        <v>150</v>
      </c>
      <c r="K3" s="383"/>
      <c r="L3" s="402"/>
      <c r="M3" s="396">
        <v>1</v>
      </c>
      <c r="N3" s="416" t="s">
        <v>27</v>
      </c>
      <c r="O3" s="413">
        <f>D3</f>
        <v>183</v>
      </c>
      <c r="P3" s="413">
        <f>J6</f>
        <v>197</v>
      </c>
      <c r="Q3" s="413">
        <f>H10</f>
        <v>175</v>
      </c>
      <c r="R3" s="413">
        <f>F12</f>
        <v>192</v>
      </c>
      <c r="S3" s="417">
        <f>H16</f>
        <v>205</v>
      </c>
      <c r="T3" s="413">
        <f>F19</f>
        <v>171</v>
      </c>
      <c r="U3" s="413">
        <f>D22</f>
        <v>175</v>
      </c>
      <c r="V3" s="415">
        <f>J24</f>
        <v>149</v>
      </c>
      <c r="W3" s="411">
        <f t="shared" ref="W3:W10" si="0">SUM(O3:V3)</f>
        <v>1447</v>
      </c>
      <c r="X3" s="410">
        <f t="shared" ref="X3:X10" si="1">ROUND((AVERAGE(O3:V3)),2)</f>
        <v>180.88</v>
      </c>
    </row>
    <row r="4" spans="1:25" ht="18.75" thickBot="1" x14ac:dyDescent="0.3">
      <c r="A4" s="516"/>
      <c r="B4" s="387">
        <v>2</v>
      </c>
      <c r="C4" s="385" t="str">
        <f>$N$4</f>
        <v>Шенцев Сергей</v>
      </c>
      <c r="D4" s="386">
        <v>149</v>
      </c>
      <c r="E4" s="385" t="str">
        <f>$N$6</f>
        <v>Дикушникова Ольга</v>
      </c>
      <c r="F4" s="386">
        <v>171</v>
      </c>
      <c r="G4" s="385" t="str">
        <f>$N$7</f>
        <v>Ситников Алексей</v>
      </c>
      <c r="H4" s="386">
        <v>141</v>
      </c>
      <c r="I4" s="385" t="str">
        <f>$N$5</f>
        <v>Цырульник Игорь</v>
      </c>
      <c r="J4" s="384">
        <v>162</v>
      </c>
      <c r="K4" s="383"/>
      <c r="L4" s="402"/>
      <c r="M4" s="396">
        <v>2</v>
      </c>
      <c r="N4" s="416" t="s">
        <v>23</v>
      </c>
      <c r="O4" s="413">
        <f>D4</f>
        <v>149</v>
      </c>
      <c r="P4" s="413">
        <f>H7</f>
        <v>166</v>
      </c>
      <c r="Q4" s="413">
        <f>J9</f>
        <v>147</v>
      </c>
      <c r="R4" s="413">
        <f>D12</f>
        <v>179</v>
      </c>
      <c r="S4" s="413">
        <f>J16</f>
        <v>177</v>
      </c>
      <c r="T4" s="413">
        <f>F18</f>
        <v>144</v>
      </c>
      <c r="U4" s="413">
        <f>H21</f>
        <v>193</v>
      </c>
      <c r="V4" s="415">
        <f>F25</f>
        <v>197</v>
      </c>
      <c r="W4" s="411">
        <f t="shared" si="0"/>
        <v>1352</v>
      </c>
      <c r="X4" s="410">
        <f t="shared" si="1"/>
        <v>169</v>
      </c>
    </row>
    <row r="5" spans="1:25" ht="18.75" thickBot="1" x14ac:dyDescent="0.3">
      <c r="A5" s="381"/>
      <c r="B5" s="381"/>
      <c r="C5" s="379"/>
      <c r="D5" s="378"/>
      <c r="E5" s="379"/>
      <c r="F5" s="378"/>
      <c r="G5" s="379"/>
      <c r="H5" s="378"/>
      <c r="I5" s="379"/>
      <c r="J5" s="378"/>
      <c r="K5" s="401"/>
      <c r="L5" s="402"/>
      <c r="M5" s="396">
        <v>3</v>
      </c>
      <c r="N5" s="416" t="s">
        <v>46</v>
      </c>
      <c r="O5" s="413">
        <f>J4</f>
        <v>162</v>
      </c>
      <c r="P5" s="413">
        <f>F7</f>
        <v>164</v>
      </c>
      <c r="Q5" s="413">
        <f>H9</f>
        <v>138</v>
      </c>
      <c r="R5" s="413">
        <f>D13</f>
        <v>192</v>
      </c>
      <c r="S5" s="413">
        <f>F15</f>
        <v>167</v>
      </c>
      <c r="T5" s="413">
        <f>D18</f>
        <v>201</v>
      </c>
      <c r="U5" s="413">
        <f>J22</f>
        <v>140</v>
      </c>
      <c r="V5" s="415">
        <f>H24</f>
        <v>179</v>
      </c>
      <c r="W5" s="411">
        <f t="shared" si="0"/>
        <v>1343</v>
      </c>
      <c r="X5" s="410">
        <f t="shared" si="1"/>
        <v>167.88</v>
      </c>
    </row>
    <row r="6" spans="1:25" x14ac:dyDescent="0.25">
      <c r="A6" s="515">
        <v>2</v>
      </c>
      <c r="B6" s="391">
        <v>1</v>
      </c>
      <c r="C6" s="389" t="str">
        <f>$N$8</f>
        <v>Ермолаев Кирил</v>
      </c>
      <c r="D6" s="390">
        <v>146</v>
      </c>
      <c r="E6" s="389" t="str">
        <f>$N$9</f>
        <v>Савченко Ирина</v>
      </c>
      <c r="F6" s="390">
        <v>170</v>
      </c>
      <c r="G6" s="389" t="str">
        <f>$N$10</f>
        <v>Чуруксаева Людмила</v>
      </c>
      <c r="H6" s="390">
        <v>148</v>
      </c>
      <c r="I6" s="389" t="str">
        <f>$N$3</f>
        <v>Куклин Игорь</v>
      </c>
      <c r="J6" s="388">
        <v>197</v>
      </c>
      <c r="K6" s="383"/>
      <c r="L6" s="402"/>
      <c r="M6" s="396">
        <v>4</v>
      </c>
      <c r="N6" s="414" t="s">
        <v>20</v>
      </c>
      <c r="O6" s="413">
        <f>F4</f>
        <v>171</v>
      </c>
      <c r="P6" s="413">
        <f>J7</f>
        <v>182</v>
      </c>
      <c r="Q6" s="413">
        <f>D9</f>
        <v>139</v>
      </c>
      <c r="R6" s="413">
        <f>H13</f>
        <v>187</v>
      </c>
      <c r="S6" s="413">
        <f>J15</f>
        <v>170</v>
      </c>
      <c r="T6" s="413">
        <f>H18</f>
        <v>134</v>
      </c>
      <c r="U6" s="413">
        <f>F21</f>
        <v>170</v>
      </c>
      <c r="V6" s="415">
        <f>D25</f>
        <v>153</v>
      </c>
      <c r="W6" s="411">
        <f t="shared" si="0"/>
        <v>1306</v>
      </c>
      <c r="X6" s="410">
        <f t="shared" si="1"/>
        <v>163.25</v>
      </c>
    </row>
    <row r="7" spans="1:25" ht="18.75" thickBot="1" x14ac:dyDescent="0.3">
      <c r="A7" s="516"/>
      <c r="B7" s="387">
        <v>2</v>
      </c>
      <c r="C7" s="385" t="str">
        <f>$N$7</f>
        <v>Ситников Алексей</v>
      </c>
      <c r="D7" s="386">
        <v>159</v>
      </c>
      <c r="E7" s="385" t="str">
        <f>$N$5</f>
        <v>Цырульник Игорь</v>
      </c>
      <c r="F7" s="386">
        <v>164</v>
      </c>
      <c r="G7" s="385" t="str">
        <f>$N$4</f>
        <v>Шенцев Сергей</v>
      </c>
      <c r="H7" s="386">
        <v>166</v>
      </c>
      <c r="I7" s="385" t="str">
        <f>$N$6</f>
        <v>Дикушникова Ольга</v>
      </c>
      <c r="J7" s="384">
        <v>182</v>
      </c>
      <c r="K7" s="383"/>
      <c r="L7" s="402"/>
      <c r="M7" s="396">
        <v>5</v>
      </c>
      <c r="N7" s="416" t="s">
        <v>60</v>
      </c>
      <c r="O7" s="413">
        <f>H4</f>
        <v>141</v>
      </c>
      <c r="P7" s="413">
        <f>D7</f>
        <v>159</v>
      </c>
      <c r="Q7" s="413">
        <f>F9</f>
        <v>167</v>
      </c>
      <c r="R7" s="413">
        <f>H12</f>
        <v>187</v>
      </c>
      <c r="S7" s="413">
        <f>F16</f>
        <v>199</v>
      </c>
      <c r="T7" s="413">
        <f>J18</f>
        <v>149</v>
      </c>
      <c r="U7" s="413">
        <f>D21</f>
        <v>154</v>
      </c>
      <c r="V7" s="415">
        <f>J25</f>
        <v>142</v>
      </c>
      <c r="W7" s="411">
        <f t="shared" si="0"/>
        <v>1298</v>
      </c>
      <c r="X7" s="410">
        <f t="shared" si="1"/>
        <v>162.25</v>
      </c>
    </row>
    <row r="8" spans="1:25" ht="18.75" thickBot="1" x14ac:dyDescent="0.3">
      <c r="A8" s="381"/>
      <c r="B8" s="381"/>
      <c r="C8" s="379"/>
      <c r="D8" s="378"/>
      <c r="E8" s="379"/>
      <c r="F8" s="378"/>
      <c r="G8" s="379"/>
      <c r="H8" s="378"/>
      <c r="I8" s="379"/>
      <c r="J8" s="378"/>
      <c r="K8" s="401"/>
      <c r="L8" s="402"/>
      <c r="M8" s="396">
        <v>6</v>
      </c>
      <c r="N8" s="416" t="s">
        <v>57</v>
      </c>
      <c r="O8" s="413">
        <f>F3</f>
        <v>143</v>
      </c>
      <c r="P8" s="413">
        <f>D6</f>
        <v>146</v>
      </c>
      <c r="Q8" s="413">
        <f>J10</f>
        <v>146</v>
      </c>
      <c r="R8" s="413">
        <f>F13</f>
        <v>161</v>
      </c>
      <c r="S8" s="413">
        <f>D15</f>
        <v>198</v>
      </c>
      <c r="T8" s="413">
        <f>H19</f>
        <v>176</v>
      </c>
      <c r="U8" s="413">
        <f>J21</f>
        <v>171</v>
      </c>
      <c r="V8" s="415">
        <f>H25</f>
        <v>153</v>
      </c>
      <c r="W8" s="411">
        <f t="shared" si="0"/>
        <v>1294</v>
      </c>
      <c r="X8" s="410">
        <f t="shared" si="1"/>
        <v>161.75</v>
      </c>
    </row>
    <row r="9" spans="1:25" x14ac:dyDescent="0.25">
      <c r="A9" s="513">
        <v>3</v>
      </c>
      <c r="B9" s="391">
        <v>1</v>
      </c>
      <c r="C9" s="389" t="str">
        <f>$N$6</f>
        <v>Дикушникова Ольга</v>
      </c>
      <c r="D9" s="390">
        <v>139</v>
      </c>
      <c r="E9" s="389" t="str">
        <f>$N$7</f>
        <v>Ситников Алексей</v>
      </c>
      <c r="F9" s="390">
        <v>167</v>
      </c>
      <c r="G9" s="389" t="str">
        <f>$N$5</f>
        <v>Цырульник Игорь</v>
      </c>
      <c r="H9" s="390">
        <v>138</v>
      </c>
      <c r="I9" s="389" t="str">
        <f>$N$4</f>
        <v>Шенцев Сергей</v>
      </c>
      <c r="J9" s="388">
        <v>147</v>
      </c>
      <c r="K9" s="383"/>
      <c r="L9" s="402"/>
      <c r="M9" s="396">
        <v>7</v>
      </c>
      <c r="N9" s="414" t="s">
        <v>47</v>
      </c>
      <c r="O9" s="413">
        <f>H3</f>
        <v>158</v>
      </c>
      <c r="P9" s="413">
        <f>F6</f>
        <v>170</v>
      </c>
      <c r="Q9" s="413">
        <f>D10</f>
        <v>156</v>
      </c>
      <c r="R9" s="413">
        <f>J12</f>
        <v>145</v>
      </c>
      <c r="S9" s="413">
        <f>D16</f>
        <v>170</v>
      </c>
      <c r="T9" s="413">
        <f>J19</f>
        <v>144</v>
      </c>
      <c r="U9" s="413">
        <f>H22</f>
        <v>157</v>
      </c>
      <c r="V9" s="412">
        <f>F24</f>
        <v>119</v>
      </c>
      <c r="W9" s="411">
        <f t="shared" si="0"/>
        <v>1219</v>
      </c>
      <c r="X9" s="410">
        <f t="shared" si="1"/>
        <v>152.38</v>
      </c>
    </row>
    <row r="10" spans="1:25" ht="18.75" thickBot="1" x14ac:dyDescent="0.3">
      <c r="A10" s="514"/>
      <c r="B10" s="387">
        <v>2</v>
      </c>
      <c r="C10" s="385" t="str">
        <f>$N$9</f>
        <v>Савченко Ирина</v>
      </c>
      <c r="D10" s="386">
        <v>156</v>
      </c>
      <c r="E10" s="385" t="str">
        <f>$N$10</f>
        <v>Чуруксаева Людмила</v>
      </c>
      <c r="F10" s="386">
        <v>187</v>
      </c>
      <c r="G10" s="385" t="str">
        <f>$N$3</f>
        <v>Куклин Игорь</v>
      </c>
      <c r="H10" s="386">
        <v>175</v>
      </c>
      <c r="I10" s="385" t="str">
        <f>$N$8</f>
        <v>Ермолаев Кирил</v>
      </c>
      <c r="J10" s="384">
        <v>146</v>
      </c>
      <c r="K10" s="383"/>
      <c r="L10" s="402"/>
      <c r="M10" s="394">
        <v>8</v>
      </c>
      <c r="N10" s="409" t="s">
        <v>15</v>
      </c>
      <c r="O10" s="408">
        <f>J3</f>
        <v>150</v>
      </c>
      <c r="P10" s="408">
        <f>H6</f>
        <v>148</v>
      </c>
      <c r="Q10" s="408">
        <f>F10</f>
        <v>187</v>
      </c>
      <c r="R10" s="408">
        <f>J13</f>
        <v>144</v>
      </c>
      <c r="S10" s="408">
        <f>H15</f>
        <v>146</v>
      </c>
      <c r="T10" s="408">
        <f>D19</f>
        <v>141</v>
      </c>
      <c r="U10" s="408">
        <f>F22</f>
        <v>161</v>
      </c>
      <c r="V10" s="407">
        <f>D24</f>
        <v>134</v>
      </c>
      <c r="W10" s="406">
        <f t="shared" si="0"/>
        <v>1211</v>
      </c>
      <c r="X10" s="405">
        <f t="shared" si="1"/>
        <v>151.38</v>
      </c>
    </row>
    <row r="11" spans="1:25" ht="18.75" thickBot="1" x14ac:dyDescent="0.3">
      <c r="C11" s="379"/>
      <c r="D11" s="378"/>
      <c r="E11" s="379"/>
      <c r="F11" s="378"/>
      <c r="G11" s="379"/>
      <c r="H11" s="378"/>
      <c r="I11" s="379"/>
      <c r="J11" s="378"/>
      <c r="K11" s="401"/>
      <c r="L11" s="402"/>
      <c r="M11" s="404"/>
    </row>
    <row r="12" spans="1:25" x14ac:dyDescent="0.25">
      <c r="A12" s="515">
        <v>4</v>
      </c>
      <c r="B12" s="391">
        <v>1</v>
      </c>
      <c r="C12" s="389" t="str">
        <f>$N$4</f>
        <v>Шенцев Сергей</v>
      </c>
      <c r="D12" s="390">
        <v>179</v>
      </c>
      <c r="E12" s="389" t="str">
        <f>$N$3</f>
        <v>Куклин Игорь</v>
      </c>
      <c r="F12" s="390">
        <v>192</v>
      </c>
      <c r="G12" s="389" t="str">
        <f>$N$7</f>
        <v>Ситников Алексей</v>
      </c>
      <c r="H12" s="390">
        <v>187</v>
      </c>
      <c r="I12" s="389" t="str">
        <f>$N$9</f>
        <v>Савченко Ирина</v>
      </c>
      <c r="J12" s="388">
        <v>145</v>
      </c>
      <c r="K12" s="383"/>
      <c r="L12" s="402"/>
    </row>
    <row r="13" spans="1:25" ht="18.75" thickBot="1" x14ac:dyDescent="0.3">
      <c r="A13" s="516"/>
      <c r="B13" s="387">
        <v>2</v>
      </c>
      <c r="C13" s="385" t="str">
        <f>$N$5</f>
        <v>Цырульник Игорь</v>
      </c>
      <c r="D13" s="386">
        <v>192</v>
      </c>
      <c r="E13" s="385" t="str">
        <f>$N$8</f>
        <v>Ермолаев Кирил</v>
      </c>
      <c r="F13" s="386">
        <v>161</v>
      </c>
      <c r="G13" s="385" t="str">
        <f>$N$6</f>
        <v>Дикушникова Ольга</v>
      </c>
      <c r="H13" s="386">
        <v>187</v>
      </c>
      <c r="I13" s="385" t="str">
        <f>$N$10</f>
        <v>Чуруксаева Людмила</v>
      </c>
      <c r="J13" s="384">
        <v>144</v>
      </c>
      <c r="K13" s="383"/>
      <c r="L13" s="402"/>
    </row>
    <row r="14" spans="1:25" ht="18.75" thickBot="1" x14ac:dyDescent="0.3">
      <c r="A14" s="381"/>
      <c r="B14" s="381"/>
      <c r="C14" s="379"/>
      <c r="D14" s="378"/>
      <c r="E14" s="379"/>
      <c r="F14" s="378"/>
      <c r="G14" s="379"/>
      <c r="H14" s="378"/>
      <c r="I14" s="379"/>
      <c r="J14" s="378"/>
      <c r="K14" s="401"/>
      <c r="L14" s="402"/>
    </row>
    <row r="15" spans="1:25" x14ac:dyDescent="0.25">
      <c r="A15" s="515">
        <v>5</v>
      </c>
      <c r="B15" s="391">
        <v>1</v>
      </c>
      <c r="C15" s="389" t="str">
        <f>$N$8</f>
        <v>Ермолаев Кирил</v>
      </c>
      <c r="D15" s="390">
        <v>198</v>
      </c>
      <c r="E15" s="389" t="str">
        <f>$N$5</f>
        <v>Цырульник Игорь</v>
      </c>
      <c r="F15" s="390">
        <v>167</v>
      </c>
      <c r="G15" s="389" t="str">
        <f>$N$10</f>
        <v>Чуруксаева Людмила</v>
      </c>
      <c r="H15" s="390">
        <v>146</v>
      </c>
      <c r="I15" s="389" t="str">
        <f>$N$6</f>
        <v>Дикушникова Ольга</v>
      </c>
      <c r="J15" s="388">
        <v>170</v>
      </c>
      <c r="K15" s="383"/>
      <c r="L15" s="402"/>
      <c r="M15" s="396">
        <v>1</v>
      </c>
      <c r="N15" s="400" t="s">
        <v>27</v>
      </c>
      <c r="O15" s="399">
        <v>183</v>
      </c>
      <c r="P15" s="399">
        <v>197</v>
      </c>
      <c r="Q15" s="399">
        <v>175</v>
      </c>
      <c r="R15" s="399">
        <v>192</v>
      </c>
      <c r="S15" s="399">
        <v>205</v>
      </c>
      <c r="T15" s="399">
        <v>171</v>
      </c>
      <c r="U15" s="399">
        <v>175</v>
      </c>
      <c r="V15" s="399">
        <v>149</v>
      </c>
      <c r="W15" s="399">
        <v>1447</v>
      </c>
      <c r="X15" s="398">
        <v>180.88</v>
      </c>
    </row>
    <row r="16" spans="1:25" ht="18.75" thickBot="1" x14ac:dyDescent="0.3">
      <c r="A16" s="516"/>
      <c r="B16" s="387">
        <v>2</v>
      </c>
      <c r="C16" s="385" t="str">
        <f>$N$9</f>
        <v>Савченко Ирина</v>
      </c>
      <c r="D16" s="386">
        <v>170</v>
      </c>
      <c r="E16" s="385" t="str">
        <f>$N$7</f>
        <v>Ситников Алексей</v>
      </c>
      <c r="F16" s="386">
        <v>199</v>
      </c>
      <c r="G16" s="385" t="str">
        <f>$N$3</f>
        <v>Куклин Игорь</v>
      </c>
      <c r="H16" s="403">
        <v>205</v>
      </c>
      <c r="I16" s="385" t="str">
        <f>$N$4</f>
        <v>Шенцев Сергей</v>
      </c>
      <c r="J16" s="384">
        <v>177</v>
      </c>
      <c r="K16" s="383"/>
      <c r="L16" s="402"/>
      <c r="M16" s="396">
        <v>2</v>
      </c>
      <c r="N16" s="400" t="s">
        <v>23</v>
      </c>
      <c r="O16" s="399">
        <v>149</v>
      </c>
      <c r="P16" s="399">
        <v>166</v>
      </c>
      <c r="Q16" s="399">
        <v>147</v>
      </c>
      <c r="R16" s="399">
        <v>179</v>
      </c>
      <c r="S16" s="399">
        <v>177</v>
      </c>
      <c r="T16" s="399">
        <v>144</v>
      </c>
      <c r="U16" s="399">
        <v>193</v>
      </c>
      <c r="V16" s="399">
        <v>197</v>
      </c>
      <c r="W16" s="399">
        <v>1352</v>
      </c>
      <c r="X16" s="398">
        <v>169</v>
      </c>
    </row>
    <row r="17" spans="1:24" ht="18.75" thickBot="1" x14ac:dyDescent="0.3">
      <c r="A17" s="381"/>
      <c r="B17" s="6"/>
      <c r="C17" s="379"/>
      <c r="D17" s="378"/>
      <c r="E17" s="379"/>
      <c r="F17" s="378"/>
      <c r="G17" s="379"/>
      <c r="H17" s="378"/>
      <c r="I17" s="379"/>
      <c r="J17" s="378"/>
      <c r="K17" s="401"/>
      <c r="M17" s="396">
        <v>3</v>
      </c>
      <c r="N17" s="400" t="s">
        <v>46</v>
      </c>
      <c r="O17" s="399">
        <v>162</v>
      </c>
      <c r="P17" s="399">
        <v>164</v>
      </c>
      <c r="Q17" s="399">
        <v>138</v>
      </c>
      <c r="R17" s="399">
        <v>192</v>
      </c>
      <c r="S17" s="399">
        <v>167</v>
      </c>
      <c r="T17" s="399">
        <v>201</v>
      </c>
      <c r="U17" s="399">
        <v>140</v>
      </c>
      <c r="V17" s="399">
        <v>179</v>
      </c>
      <c r="W17" s="399">
        <v>1343</v>
      </c>
      <c r="X17" s="398">
        <v>167.88</v>
      </c>
    </row>
    <row r="18" spans="1:24" x14ac:dyDescent="0.25">
      <c r="A18" s="515">
        <v>6</v>
      </c>
      <c r="B18" s="391"/>
      <c r="C18" s="389" t="str">
        <f>$N$5</f>
        <v>Цырульник Игорь</v>
      </c>
      <c r="D18" s="390">
        <v>201</v>
      </c>
      <c r="E18" s="389" t="str">
        <f>$N$4</f>
        <v>Шенцев Сергей</v>
      </c>
      <c r="F18" s="390">
        <v>144</v>
      </c>
      <c r="G18" s="389" t="str">
        <f>$N$6</f>
        <v>Дикушникова Ольга</v>
      </c>
      <c r="H18" s="390">
        <v>134</v>
      </c>
      <c r="I18" s="389" t="str">
        <f>$N$7</f>
        <v>Ситников Алексей</v>
      </c>
      <c r="J18" s="388">
        <v>149</v>
      </c>
      <c r="K18" s="383"/>
      <c r="M18" s="396">
        <v>4</v>
      </c>
      <c r="N18" s="393" t="s">
        <v>20</v>
      </c>
      <c r="O18" s="70">
        <v>171</v>
      </c>
      <c r="P18" s="70">
        <v>182</v>
      </c>
      <c r="Q18" s="70">
        <v>139</v>
      </c>
      <c r="R18" s="70">
        <v>187</v>
      </c>
      <c r="S18" s="70">
        <v>170</v>
      </c>
      <c r="T18" s="70">
        <v>134</v>
      </c>
      <c r="U18" s="70">
        <v>170</v>
      </c>
      <c r="V18" s="70">
        <v>153</v>
      </c>
      <c r="W18" s="70">
        <v>1306</v>
      </c>
      <c r="X18" s="71">
        <v>163.25</v>
      </c>
    </row>
    <row r="19" spans="1:24" ht="18.75" thickBot="1" x14ac:dyDescent="0.3">
      <c r="A19" s="516"/>
      <c r="B19" s="387"/>
      <c r="C19" s="385" t="str">
        <f>$N$10</f>
        <v>Чуруксаева Людмила</v>
      </c>
      <c r="D19" s="386">
        <v>141</v>
      </c>
      <c r="E19" s="385" t="str">
        <f>$N$3</f>
        <v>Куклин Игорь</v>
      </c>
      <c r="F19" s="386">
        <v>171</v>
      </c>
      <c r="G19" s="385" t="str">
        <f>$N$8</f>
        <v>Ермолаев Кирил</v>
      </c>
      <c r="H19" s="386">
        <v>176</v>
      </c>
      <c r="I19" s="385" t="str">
        <f>$N$9</f>
        <v>Савченко Ирина</v>
      </c>
      <c r="J19" s="384">
        <v>144</v>
      </c>
      <c r="K19" s="383"/>
      <c r="M19" s="396">
        <v>5</v>
      </c>
      <c r="N19" s="393" t="s">
        <v>60</v>
      </c>
      <c r="O19" s="70">
        <v>141</v>
      </c>
      <c r="P19" s="70">
        <v>159</v>
      </c>
      <c r="Q19" s="70">
        <v>167</v>
      </c>
      <c r="R19" s="70">
        <v>187</v>
      </c>
      <c r="S19" s="70">
        <v>199</v>
      </c>
      <c r="T19" s="70">
        <v>149</v>
      </c>
      <c r="U19" s="70">
        <v>154</v>
      </c>
      <c r="V19" s="70">
        <v>142</v>
      </c>
      <c r="W19" s="70">
        <v>1298</v>
      </c>
      <c r="X19" s="71">
        <v>162.25</v>
      </c>
    </row>
    <row r="20" spans="1:24" ht="18.75" thickBot="1" x14ac:dyDescent="0.3">
      <c r="K20" s="383"/>
      <c r="L20" s="383"/>
      <c r="M20" s="396">
        <v>6</v>
      </c>
      <c r="N20" s="393" t="s">
        <v>57</v>
      </c>
      <c r="O20" s="70">
        <v>143</v>
      </c>
      <c r="P20" s="70">
        <v>146</v>
      </c>
      <c r="Q20" s="70">
        <v>146</v>
      </c>
      <c r="R20" s="70">
        <v>161</v>
      </c>
      <c r="S20" s="70">
        <v>198</v>
      </c>
      <c r="T20" s="70">
        <v>176</v>
      </c>
      <c r="U20" s="70">
        <v>171</v>
      </c>
      <c r="V20" s="70">
        <v>153</v>
      </c>
      <c r="W20" s="70">
        <v>1294</v>
      </c>
      <c r="X20" s="71">
        <v>161.75</v>
      </c>
    </row>
    <row r="21" spans="1:24" x14ac:dyDescent="0.25">
      <c r="A21" s="515">
        <v>7</v>
      </c>
      <c r="B21" s="397">
        <v>1</v>
      </c>
      <c r="C21" s="389" t="str">
        <f>$N$7</f>
        <v>Ситников Алексей</v>
      </c>
      <c r="D21" s="390">
        <v>154</v>
      </c>
      <c r="E21" s="389" t="str">
        <f>$N$6</f>
        <v>Дикушникова Ольга</v>
      </c>
      <c r="F21" s="390">
        <v>170</v>
      </c>
      <c r="G21" s="389" t="str">
        <f>$N$4</f>
        <v>Шенцев Сергей</v>
      </c>
      <c r="H21" s="390">
        <v>193</v>
      </c>
      <c r="I21" s="389" t="str">
        <f>$N$8</f>
        <v>Ермолаев Кирил</v>
      </c>
      <c r="J21" s="388">
        <v>171</v>
      </c>
      <c r="K21" s="383"/>
      <c r="L21" s="383"/>
      <c r="M21" s="396">
        <v>7</v>
      </c>
      <c r="N21" s="393" t="s">
        <v>47</v>
      </c>
      <c r="O21" s="70">
        <v>158</v>
      </c>
      <c r="P21" s="70">
        <v>170</v>
      </c>
      <c r="Q21" s="70">
        <v>156</v>
      </c>
      <c r="R21" s="70">
        <v>145</v>
      </c>
      <c r="S21" s="70">
        <v>170</v>
      </c>
      <c r="T21" s="70">
        <v>144</v>
      </c>
      <c r="U21" s="70">
        <v>157</v>
      </c>
      <c r="V21" s="70">
        <v>119</v>
      </c>
      <c r="W21" s="70">
        <v>1219</v>
      </c>
      <c r="X21" s="71">
        <v>152.38</v>
      </c>
    </row>
    <row r="22" spans="1:24" ht="18.75" thickBot="1" x14ac:dyDescent="0.3">
      <c r="A22" s="516"/>
      <c r="B22" s="395">
        <v>2</v>
      </c>
      <c r="C22" s="385" t="str">
        <f>$N$3</f>
        <v>Куклин Игорь</v>
      </c>
      <c r="D22" s="386">
        <v>175</v>
      </c>
      <c r="E22" s="385" t="str">
        <f>$N$10</f>
        <v>Чуруксаева Людмила</v>
      </c>
      <c r="F22" s="386">
        <v>161</v>
      </c>
      <c r="G22" s="385" t="str">
        <f>$N$9</f>
        <v>Савченко Ирина</v>
      </c>
      <c r="H22" s="386">
        <v>157</v>
      </c>
      <c r="I22" s="385" t="str">
        <f>$N$5</f>
        <v>Цырульник Игорь</v>
      </c>
      <c r="J22" s="384">
        <v>140</v>
      </c>
      <c r="K22" s="383"/>
      <c r="L22" s="383"/>
      <c r="M22" s="394">
        <v>8</v>
      </c>
      <c r="N22" s="393" t="s">
        <v>15</v>
      </c>
      <c r="O22" s="70">
        <v>150</v>
      </c>
      <c r="P22" s="70">
        <v>148</v>
      </c>
      <c r="Q22" s="70">
        <v>187</v>
      </c>
      <c r="R22" s="70">
        <v>144</v>
      </c>
      <c r="S22" s="70">
        <v>146</v>
      </c>
      <c r="T22" s="70">
        <v>141</v>
      </c>
      <c r="U22" s="70">
        <v>161</v>
      </c>
      <c r="V22" s="70">
        <v>134</v>
      </c>
      <c r="W22" s="70">
        <v>1211</v>
      </c>
      <c r="X22" s="71">
        <v>151.38</v>
      </c>
    </row>
    <row r="23" spans="1:24" ht="18.75" thickBot="1" x14ac:dyDescent="0.3">
      <c r="B23" s="6"/>
      <c r="C23" s="379"/>
      <c r="E23" s="379"/>
      <c r="G23" s="379"/>
      <c r="I23" s="379"/>
      <c r="K23" s="383"/>
      <c r="L23" s="383"/>
      <c r="M23" s="382"/>
      <c r="N23" s="392"/>
      <c r="O23" s="376"/>
      <c r="P23" s="376"/>
      <c r="Q23" s="376"/>
      <c r="R23" s="376"/>
      <c r="S23" s="376"/>
      <c r="T23" s="376"/>
      <c r="U23" s="376"/>
      <c r="V23" s="376"/>
      <c r="W23" s="376"/>
      <c r="X23" s="376"/>
    </row>
    <row r="24" spans="1:24" x14ac:dyDescent="0.25">
      <c r="A24" s="515">
        <v>8</v>
      </c>
      <c r="B24" s="391">
        <v>1</v>
      </c>
      <c r="C24" s="389" t="str">
        <f>$N$10</f>
        <v>Чуруксаева Людмила</v>
      </c>
      <c r="D24" s="390">
        <v>134</v>
      </c>
      <c r="E24" s="389" t="str">
        <f>$N$9</f>
        <v>Савченко Ирина</v>
      </c>
      <c r="F24" s="390">
        <v>119</v>
      </c>
      <c r="G24" s="389" t="str">
        <f>$N$5</f>
        <v>Цырульник Игорь</v>
      </c>
      <c r="H24" s="390">
        <v>179</v>
      </c>
      <c r="I24" s="389" t="str">
        <f>$N$3</f>
        <v>Куклин Игорь</v>
      </c>
      <c r="J24" s="388">
        <v>149</v>
      </c>
      <c r="K24" s="383"/>
      <c r="L24" s="383"/>
      <c r="M24" s="382"/>
    </row>
    <row r="25" spans="1:24" ht="18.75" thickBot="1" x14ac:dyDescent="0.3">
      <c r="A25" s="516"/>
      <c r="B25" s="387">
        <v>2</v>
      </c>
      <c r="C25" s="385" t="str">
        <f>$N$6</f>
        <v>Дикушникова Ольга</v>
      </c>
      <c r="D25" s="386">
        <v>153</v>
      </c>
      <c r="E25" s="385" t="str">
        <f>$N$4</f>
        <v>Шенцев Сергей</v>
      </c>
      <c r="F25" s="386">
        <v>197</v>
      </c>
      <c r="G25" s="385" t="str">
        <f>$N$8</f>
        <v>Ермолаев Кирил</v>
      </c>
      <c r="H25" s="386">
        <v>153</v>
      </c>
      <c r="I25" s="385" t="str">
        <f>$N$7</f>
        <v>Ситников Алексей</v>
      </c>
      <c r="J25" s="384">
        <v>142</v>
      </c>
      <c r="K25" s="383"/>
      <c r="L25" s="383"/>
      <c r="M25" s="382"/>
    </row>
    <row r="26" spans="1:24" x14ac:dyDescent="0.25">
      <c r="A26" s="381"/>
      <c r="B26" s="380"/>
      <c r="C26" s="379"/>
      <c r="D26" s="378"/>
      <c r="E26" s="379"/>
      <c r="F26" s="378"/>
      <c r="G26" s="379"/>
      <c r="H26" s="378"/>
      <c r="I26" s="379"/>
      <c r="J26" s="378"/>
      <c r="L26" s="6"/>
    </row>
    <row r="27" spans="1:24" x14ac:dyDescent="0.25">
      <c r="K27" s="375"/>
      <c r="L27" s="374"/>
    </row>
    <row r="28" spans="1:24" x14ac:dyDescent="0.25">
      <c r="K28" s="375"/>
      <c r="L28" s="374"/>
    </row>
    <row r="32" spans="1:24" x14ac:dyDescent="0.25">
      <c r="L32" s="6"/>
    </row>
  </sheetData>
  <mergeCells count="11">
    <mergeCell ref="O1:X1"/>
    <mergeCell ref="M2:N2"/>
    <mergeCell ref="A18:A19"/>
    <mergeCell ref="A3:A4"/>
    <mergeCell ref="A6:A7"/>
    <mergeCell ref="A9:A10"/>
    <mergeCell ref="A12:A13"/>
    <mergeCell ref="A15:A16"/>
    <mergeCell ref="A24:A25"/>
    <mergeCell ref="A21:A22"/>
    <mergeCell ref="C1:J1"/>
  </mergeCells>
  <conditionalFormatting sqref="D3:D19 F3:F19 H3:H19 J3:J19 D21:D26 F21:F26 H21:H26 J21:J26">
    <cfRule type="cellIs" dxfId="34" priority="30" stopIfTrue="1" operator="greaterThanOrEqual">
      <formula>200</formula>
    </cfRule>
  </conditionalFormatting>
  <conditionalFormatting sqref="A1:J9 B10:J10 A11:J17 D18:D19 F18:F19 H18:H19 J18:J19 A21:J26">
    <cfRule type="containsText" dxfId="33" priority="28" stopIfTrue="1" operator="containsText" text="Ольга">
      <formula>NOT(ISERROR(SEARCH("Ольга",A1)))</formula>
    </cfRule>
    <cfRule type="containsText" dxfId="32" priority="29" stopIfTrue="1" operator="containsText" text="Людмила">
      <formula>NOT(ISERROR(SEARCH("Людмила",A1)))</formula>
    </cfRule>
  </conditionalFormatting>
  <conditionalFormatting sqref="C3:J17 D18:D19 F18:F19 H18:H19 J18:J19 C21:J26">
    <cfRule type="containsText" dxfId="31" priority="27" stopIfTrue="1" operator="containsText" text="Ирина">
      <formula>NOT(ISERROR(SEARCH("Ирина",C3)))</formula>
    </cfRule>
  </conditionalFormatting>
  <conditionalFormatting sqref="A18:B19">
    <cfRule type="containsText" dxfId="30" priority="25" stopIfTrue="1" operator="containsText" text="Ольга">
      <formula>NOT(ISERROR(SEARCH("Ольга",A18)))</formula>
    </cfRule>
    <cfRule type="containsText" dxfId="29" priority="26" stopIfTrue="1" operator="containsText" text="Людмила">
      <formula>NOT(ISERROR(SEARCH("Людмила",A18)))</formula>
    </cfRule>
  </conditionalFormatting>
  <conditionalFormatting sqref="C18">
    <cfRule type="containsText" dxfId="28" priority="23" stopIfTrue="1" operator="containsText" text="Ольга">
      <formula>NOT(ISERROR(SEARCH("Ольга",C18)))</formula>
    </cfRule>
    <cfRule type="containsText" dxfId="27" priority="24" stopIfTrue="1" operator="containsText" text="Людмила">
      <formula>NOT(ISERROR(SEARCH("Людмила",C18)))</formula>
    </cfRule>
  </conditionalFormatting>
  <conditionalFormatting sqref="C18">
    <cfRule type="containsText" dxfId="26" priority="22" stopIfTrue="1" operator="containsText" text="Ирина">
      <formula>NOT(ISERROR(SEARCH("Ирина",C18)))</formula>
    </cfRule>
  </conditionalFormatting>
  <conditionalFormatting sqref="C19">
    <cfRule type="containsText" dxfId="25" priority="20" stopIfTrue="1" operator="containsText" text="Ольга">
      <formula>NOT(ISERROR(SEARCH("Ольга",C19)))</formula>
    </cfRule>
    <cfRule type="containsText" dxfId="24" priority="21" stopIfTrue="1" operator="containsText" text="Людмила">
      <formula>NOT(ISERROR(SEARCH("Людмила",C19)))</formula>
    </cfRule>
  </conditionalFormatting>
  <conditionalFormatting sqref="C19">
    <cfRule type="containsText" dxfId="23" priority="19" stopIfTrue="1" operator="containsText" text="Ирина">
      <formula>NOT(ISERROR(SEARCH("Ирина",C19)))</formula>
    </cfRule>
  </conditionalFormatting>
  <conditionalFormatting sqref="E18">
    <cfRule type="containsText" dxfId="22" priority="17" stopIfTrue="1" operator="containsText" text="Ольга">
      <formula>NOT(ISERROR(SEARCH("Ольга",E18)))</formula>
    </cfRule>
    <cfRule type="containsText" dxfId="21" priority="18" stopIfTrue="1" operator="containsText" text="Людмила">
      <formula>NOT(ISERROR(SEARCH("Людмила",E18)))</formula>
    </cfRule>
  </conditionalFormatting>
  <conditionalFormatting sqref="E18">
    <cfRule type="containsText" dxfId="20" priority="16" stopIfTrue="1" operator="containsText" text="Ирина">
      <formula>NOT(ISERROR(SEARCH("Ирина",E18)))</formula>
    </cfRule>
  </conditionalFormatting>
  <conditionalFormatting sqref="E19">
    <cfRule type="containsText" dxfId="19" priority="14" stopIfTrue="1" operator="containsText" text="Ольга">
      <formula>NOT(ISERROR(SEARCH("Ольга",E19)))</formula>
    </cfRule>
    <cfRule type="containsText" dxfId="18" priority="15" stopIfTrue="1" operator="containsText" text="Людмила">
      <formula>NOT(ISERROR(SEARCH("Людмила",E19)))</formula>
    </cfRule>
  </conditionalFormatting>
  <conditionalFormatting sqref="E19">
    <cfRule type="containsText" dxfId="17" priority="13" stopIfTrue="1" operator="containsText" text="Ирина">
      <formula>NOT(ISERROR(SEARCH("Ирина",E19)))</formula>
    </cfRule>
  </conditionalFormatting>
  <conditionalFormatting sqref="G18">
    <cfRule type="containsText" dxfId="16" priority="11" stopIfTrue="1" operator="containsText" text="Ольга">
      <formula>NOT(ISERROR(SEARCH("Ольга",G18)))</formula>
    </cfRule>
    <cfRule type="containsText" dxfId="15" priority="12" stopIfTrue="1" operator="containsText" text="Людмила">
      <formula>NOT(ISERROR(SEARCH("Людмила",G18)))</formula>
    </cfRule>
  </conditionalFormatting>
  <conditionalFormatting sqref="G18">
    <cfRule type="containsText" dxfId="14" priority="10" stopIfTrue="1" operator="containsText" text="Ирина">
      <formula>NOT(ISERROR(SEARCH("Ирина",G18)))</formula>
    </cfRule>
  </conditionalFormatting>
  <conditionalFormatting sqref="G19">
    <cfRule type="containsText" dxfId="13" priority="8" stopIfTrue="1" operator="containsText" text="Ольга">
      <formula>NOT(ISERROR(SEARCH("Ольга",G19)))</formula>
    </cfRule>
    <cfRule type="containsText" dxfId="12" priority="9" stopIfTrue="1" operator="containsText" text="Людмила">
      <formula>NOT(ISERROR(SEARCH("Людмила",G19)))</formula>
    </cfRule>
  </conditionalFormatting>
  <conditionalFormatting sqref="G19">
    <cfRule type="containsText" dxfId="11" priority="7" stopIfTrue="1" operator="containsText" text="Ирина">
      <formula>NOT(ISERROR(SEARCH("Ирина",G19)))</formula>
    </cfRule>
  </conditionalFormatting>
  <conditionalFormatting sqref="I18">
    <cfRule type="containsText" dxfId="10" priority="5" stopIfTrue="1" operator="containsText" text="Ольга">
      <formula>NOT(ISERROR(SEARCH("Ольга",I18)))</formula>
    </cfRule>
    <cfRule type="containsText" dxfId="9" priority="6" stopIfTrue="1" operator="containsText" text="Людмила">
      <formula>NOT(ISERROR(SEARCH("Людмила",I18)))</formula>
    </cfRule>
  </conditionalFormatting>
  <conditionalFormatting sqref="I18">
    <cfRule type="containsText" dxfId="8" priority="4" stopIfTrue="1" operator="containsText" text="Ирина">
      <formula>NOT(ISERROR(SEARCH("Ирина",I18)))</formula>
    </cfRule>
  </conditionalFormatting>
  <conditionalFormatting sqref="I19">
    <cfRule type="containsText" dxfId="7" priority="2" stopIfTrue="1" operator="containsText" text="Ольга">
      <formula>NOT(ISERROR(SEARCH("Ольга",I19)))</formula>
    </cfRule>
    <cfRule type="containsText" dxfId="6" priority="3" stopIfTrue="1" operator="containsText" text="Людмила">
      <formula>NOT(ISERROR(SEARCH("Людмила",I19)))</formula>
    </cfRule>
  </conditionalFormatting>
  <conditionalFormatting sqref="I19">
    <cfRule type="containsText" dxfId="5" priority="1" stopIfTrue="1" operator="containsText" text="Ирина">
      <formula>NOT(ISERROR(SEARCH("Ирина",I19)))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33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X44" sqref="X44"/>
    </sheetView>
  </sheetViews>
  <sheetFormatPr defaultRowHeight="12.75" x14ac:dyDescent="0.2"/>
  <cols>
    <col min="1" max="1" width="21.42578125" style="4" bestFit="1" customWidth="1"/>
    <col min="2" max="2" width="11.85546875" style="4" bestFit="1" customWidth="1"/>
    <col min="3" max="6" width="4.5703125" style="4" bestFit="1" customWidth="1"/>
    <col min="7" max="8" width="4.85546875" style="40" bestFit="1" customWidth="1"/>
    <col min="9" max="10" width="4.28515625" style="40" bestFit="1" customWidth="1"/>
    <col min="11" max="11" width="5" style="40" bestFit="1" customWidth="1"/>
    <col min="12" max="14" width="5" style="4" bestFit="1" customWidth="1"/>
    <col min="15" max="16" width="4.5703125" style="4" bestFit="1" customWidth="1"/>
    <col min="17" max="18" width="4" style="4" bestFit="1" customWidth="1"/>
    <col min="19" max="22" width="4.28515625" style="4" bestFit="1" customWidth="1"/>
    <col min="23" max="30" width="5.42578125" style="4" bestFit="1" customWidth="1"/>
    <col min="31" max="32" width="4.28515625" style="4" bestFit="1" customWidth="1"/>
    <col min="33" max="46" width="4" style="4" bestFit="1" customWidth="1"/>
    <col min="47" max="47" width="11.85546875" style="4" bestFit="1" customWidth="1"/>
    <col min="48" max="16384" width="9.140625" style="4"/>
  </cols>
  <sheetData>
    <row r="1" spans="1:46" x14ac:dyDescent="0.2">
      <c r="B1" s="4" t="s">
        <v>128</v>
      </c>
      <c r="C1" s="215" t="s">
        <v>115</v>
      </c>
      <c r="D1" s="215" t="s">
        <v>115</v>
      </c>
      <c r="E1" s="215" t="s">
        <v>115</v>
      </c>
      <c r="F1" s="215" t="s">
        <v>115</v>
      </c>
      <c r="G1" s="2" t="s">
        <v>116</v>
      </c>
      <c r="H1" s="2" t="s">
        <v>116</v>
      </c>
      <c r="I1" s="2" t="s">
        <v>117</v>
      </c>
      <c r="J1" s="2" t="s">
        <v>117</v>
      </c>
      <c r="K1" s="2" t="s">
        <v>110</v>
      </c>
      <c r="L1" s="5" t="s">
        <v>110</v>
      </c>
      <c r="M1" s="5" t="s">
        <v>110</v>
      </c>
      <c r="N1" s="5" t="s">
        <v>110</v>
      </c>
      <c r="O1" s="5" t="s">
        <v>118</v>
      </c>
      <c r="P1" s="5" t="s">
        <v>118</v>
      </c>
      <c r="Q1" s="5" t="s">
        <v>119</v>
      </c>
      <c r="R1" s="5" t="s">
        <v>119</v>
      </c>
      <c r="S1" s="5" t="s">
        <v>120</v>
      </c>
      <c r="T1" s="5" t="s">
        <v>120</v>
      </c>
      <c r="U1" s="5" t="s">
        <v>120</v>
      </c>
      <c r="V1" s="5" t="s">
        <v>120</v>
      </c>
      <c r="W1" s="5" t="s">
        <v>121</v>
      </c>
      <c r="X1" s="5" t="s">
        <v>121</v>
      </c>
      <c r="Y1" s="5" t="s">
        <v>121</v>
      </c>
      <c r="Z1" s="5" t="s">
        <v>121</v>
      </c>
      <c r="AA1" s="5" t="s">
        <v>122</v>
      </c>
      <c r="AB1" s="5" t="s">
        <v>122</v>
      </c>
      <c r="AC1" s="5" t="s">
        <v>122</v>
      </c>
      <c r="AD1" s="5" t="s">
        <v>122</v>
      </c>
      <c r="AE1" s="5" t="s">
        <v>124</v>
      </c>
      <c r="AF1" s="5" t="s">
        <v>124</v>
      </c>
      <c r="AG1" s="5" t="s">
        <v>125</v>
      </c>
      <c r="AH1" s="5" t="s">
        <v>125</v>
      </c>
      <c r="AI1" s="5" t="s">
        <v>126</v>
      </c>
      <c r="AJ1" s="5" t="s">
        <v>126</v>
      </c>
      <c r="AK1" s="5" t="s">
        <v>126</v>
      </c>
      <c r="AL1" s="5" t="s">
        <v>126</v>
      </c>
      <c r="AM1" s="5" t="s">
        <v>127</v>
      </c>
      <c r="AN1" s="5" t="s">
        <v>127</v>
      </c>
      <c r="AO1" s="5" t="s">
        <v>127</v>
      </c>
      <c r="AP1" s="5" t="s">
        <v>127</v>
      </c>
      <c r="AQ1" s="308" t="s">
        <v>139</v>
      </c>
      <c r="AR1" s="308" t="s">
        <v>139</v>
      </c>
      <c r="AS1" s="308" t="s">
        <v>139</v>
      </c>
      <c r="AT1" s="308" t="s">
        <v>139</v>
      </c>
    </row>
    <row r="2" spans="1:46" x14ac:dyDescent="0.2">
      <c r="B2" s="218"/>
      <c r="C2" s="215" t="s">
        <v>111</v>
      </c>
      <c r="D2" s="215" t="s">
        <v>112</v>
      </c>
      <c r="E2" s="215" t="s">
        <v>113</v>
      </c>
      <c r="F2" s="215" t="s">
        <v>114</v>
      </c>
      <c r="G2" s="2" t="s">
        <v>111</v>
      </c>
      <c r="H2" s="2" t="s">
        <v>112</v>
      </c>
      <c r="I2" s="2" t="s">
        <v>113</v>
      </c>
      <c r="J2" s="2" t="s">
        <v>114</v>
      </c>
      <c r="K2" s="2" t="s">
        <v>111</v>
      </c>
      <c r="L2" s="5" t="s">
        <v>112</v>
      </c>
      <c r="M2" s="5" t="s">
        <v>113</v>
      </c>
      <c r="N2" s="5" t="s">
        <v>114</v>
      </c>
      <c r="O2" s="5" t="s">
        <v>111</v>
      </c>
      <c r="P2" s="5" t="s">
        <v>112</v>
      </c>
      <c r="Q2" s="5" t="s">
        <v>113</v>
      </c>
      <c r="R2" s="5" t="s">
        <v>114</v>
      </c>
      <c r="S2" s="5" t="s">
        <v>111</v>
      </c>
      <c r="T2" s="5" t="s">
        <v>112</v>
      </c>
      <c r="U2" s="5" t="s">
        <v>113</v>
      </c>
      <c r="V2" s="5" t="s">
        <v>114</v>
      </c>
      <c r="W2" s="5" t="s">
        <v>111</v>
      </c>
      <c r="X2" s="5" t="s">
        <v>112</v>
      </c>
      <c r="Y2" s="5" t="s">
        <v>113</v>
      </c>
      <c r="Z2" s="5" t="s">
        <v>114</v>
      </c>
      <c r="AA2" s="5" t="s">
        <v>111</v>
      </c>
      <c r="AB2" s="5" t="s">
        <v>112</v>
      </c>
      <c r="AC2" s="5" t="s">
        <v>113</v>
      </c>
      <c r="AD2" s="5" t="s">
        <v>114</v>
      </c>
      <c r="AE2" s="5" t="s">
        <v>111</v>
      </c>
      <c r="AF2" s="5" t="s">
        <v>112</v>
      </c>
      <c r="AG2" s="5" t="s">
        <v>113</v>
      </c>
      <c r="AH2" s="5" t="s">
        <v>114</v>
      </c>
      <c r="AI2" s="5" t="s">
        <v>111</v>
      </c>
      <c r="AJ2" s="5" t="s">
        <v>112</v>
      </c>
      <c r="AK2" s="5" t="s">
        <v>113</v>
      </c>
      <c r="AL2" s="5" t="s">
        <v>114</v>
      </c>
      <c r="AM2" s="5" t="s">
        <v>111</v>
      </c>
      <c r="AN2" s="5" t="s">
        <v>112</v>
      </c>
      <c r="AO2" s="5" t="s">
        <v>113</v>
      </c>
      <c r="AP2" s="5" t="s">
        <v>114</v>
      </c>
      <c r="AQ2" s="5" t="s">
        <v>111</v>
      </c>
      <c r="AR2" s="5" t="s">
        <v>112</v>
      </c>
      <c r="AS2" s="5" t="s">
        <v>113</v>
      </c>
      <c r="AT2" s="5" t="s">
        <v>114</v>
      </c>
    </row>
    <row r="3" spans="1:46" s="43" customFormat="1" x14ac:dyDescent="0.2">
      <c r="A3" s="208" t="s">
        <v>48</v>
      </c>
      <c r="B3" s="222">
        <f>MAX(G3:AT3)</f>
        <v>244</v>
      </c>
      <c r="C3" s="221"/>
      <c r="D3" s="221"/>
      <c r="E3" s="221"/>
      <c r="F3" s="221"/>
      <c r="G3" s="44">
        <v>158</v>
      </c>
      <c r="H3" s="44">
        <v>114</v>
      </c>
      <c r="I3" s="44">
        <v>145</v>
      </c>
      <c r="J3" s="44">
        <v>111</v>
      </c>
      <c r="K3" s="44">
        <v>107</v>
      </c>
      <c r="L3" s="100">
        <v>133</v>
      </c>
      <c r="M3" s="100">
        <v>138</v>
      </c>
      <c r="N3" s="100">
        <v>165</v>
      </c>
      <c r="O3" s="102">
        <v>135</v>
      </c>
      <c r="P3" s="102">
        <v>148</v>
      </c>
      <c r="Q3" s="102">
        <v>244</v>
      </c>
      <c r="R3" s="107">
        <v>175</v>
      </c>
      <c r="S3" s="102">
        <v>168</v>
      </c>
      <c r="T3" s="102">
        <v>115</v>
      </c>
      <c r="U3" s="102">
        <v>163</v>
      </c>
      <c r="V3" s="107">
        <v>155</v>
      </c>
      <c r="W3" s="46"/>
      <c r="X3" s="46"/>
      <c r="Y3" s="46"/>
      <c r="Z3" s="46"/>
      <c r="AA3" s="46"/>
      <c r="AB3" s="46"/>
      <c r="AC3" s="46"/>
      <c r="AD3" s="46"/>
      <c r="AE3" s="46"/>
      <c r="AF3" s="46"/>
      <c r="AG3" s="46"/>
      <c r="AH3" s="208"/>
      <c r="AI3" s="46"/>
      <c r="AJ3" s="46"/>
      <c r="AK3" s="46"/>
      <c r="AL3" s="46"/>
      <c r="AM3" s="46"/>
      <c r="AN3" s="46"/>
      <c r="AO3" s="46"/>
      <c r="AP3" s="46"/>
      <c r="AQ3" s="46">
        <v>147</v>
      </c>
      <c r="AR3" s="46">
        <v>199</v>
      </c>
      <c r="AS3" s="46">
        <v>165</v>
      </c>
      <c r="AT3" s="46">
        <v>167</v>
      </c>
    </row>
    <row r="4" spans="1:46" s="43" customFormat="1" x14ac:dyDescent="0.2">
      <c r="A4" s="210" t="s">
        <v>23</v>
      </c>
      <c r="B4" s="222">
        <f t="shared" ref="B4:B22" si="0">MAX(G4:AT4)</f>
        <v>244</v>
      </c>
      <c r="C4" s="221"/>
      <c r="D4" s="221"/>
      <c r="E4" s="221"/>
      <c r="F4" s="221"/>
      <c r="G4" s="107">
        <v>178</v>
      </c>
      <c r="H4" s="107">
        <v>158</v>
      </c>
      <c r="I4" s="107">
        <v>161</v>
      </c>
      <c r="J4" s="107">
        <v>244</v>
      </c>
      <c r="K4" s="107">
        <v>188</v>
      </c>
      <c r="L4" s="102">
        <v>137</v>
      </c>
      <c r="M4" s="102">
        <v>165</v>
      </c>
      <c r="N4" s="102">
        <v>195</v>
      </c>
      <c r="O4" s="46"/>
      <c r="P4" s="46"/>
      <c r="Q4" s="46"/>
      <c r="R4" s="46"/>
      <c r="S4" s="46"/>
      <c r="T4" s="46"/>
      <c r="U4" s="46"/>
      <c r="V4" s="46"/>
      <c r="W4" s="102">
        <v>209</v>
      </c>
      <c r="X4" s="102">
        <v>173</v>
      </c>
      <c r="Y4" s="102">
        <v>158</v>
      </c>
      <c r="Z4" s="102">
        <v>192</v>
      </c>
      <c r="AA4" s="102">
        <v>164</v>
      </c>
      <c r="AB4" s="102">
        <v>154</v>
      </c>
      <c r="AC4" s="102">
        <v>165</v>
      </c>
      <c r="AD4" s="107">
        <v>140</v>
      </c>
      <c r="AE4" s="46"/>
      <c r="AF4" s="46"/>
      <c r="AG4" s="46"/>
      <c r="AH4" s="208"/>
      <c r="AI4" s="102">
        <v>171</v>
      </c>
      <c r="AJ4" s="102">
        <v>167</v>
      </c>
      <c r="AK4" s="102">
        <v>179</v>
      </c>
      <c r="AL4" s="102">
        <v>153</v>
      </c>
      <c r="AM4" s="102">
        <v>164</v>
      </c>
      <c r="AN4" s="102">
        <v>180</v>
      </c>
      <c r="AO4" s="102">
        <v>126</v>
      </c>
      <c r="AP4" s="102">
        <v>170</v>
      </c>
      <c r="AQ4" s="102">
        <v>220</v>
      </c>
      <c r="AR4" s="102">
        <v>202</v>
      </c>
      <c r="AS4" s="102">
        <v>158</v>
      </c>
      <c r="AT4" s="102">
        <v>188</v>
      </c>
    </row>
    <row r="5" spans="1:46" s="43" customFormat="1" x14ac:dyDescent="0.2">
      <c r="A5" s="210" t="s">
        <v>25</v>
      </c>
      <c r="B5" s="222">
        <f t="shared" si="0"/>
        <v>222</v>
      </c>
      <c r="C5" s="217">
        <v>177</v>
      </c>
      <c r="D5" s="217">
        <v>215</v>
      </c>
      <c r="E5" s="217">
        <v>190</v>
      </c>
      <c r="F5" s="217">
        <v>185</v>
      </c>
      <c r="G5" s="107">
        <v>195</v>
      </c>
      <c r="H5" s="107">
        <v>204</v>
      </c>
      <c r="I5" s="107">
        <v>191</v>
      </c>
      <c r="J5" s="107">
        <v>163</v>
      </c>
      <c r="K5" s="107">
        <v>170</v>
      </c>
      <c r="L5" s="102">
        <v>159</v>
      </c>
      <c r="M5" s="102">
        <v>160</v>
      </c>
      <c r="N5" s="102">
        <v>185</v>
      </c>
      <c r="O5" s="102">
        <v>186</v>
      </c>
      <c r="P5" s="102">
        <v>196</v>
      </c>
      <c r="Q5" s="102">
        <v>149</v>
      </c>
      <c r="R5" s="102">
        <v>171</v>
      </c>
      <c r="S5" s="46"/>
      <c r="T5" s="46"/>
      <c r="U5" s="46"/>
      <c r="V5" s="46"/>
      <c r="W5" s="102">
        <v>158</v>
      </c>
      <c r="X5" s="102">
        <v>158</v>
      </c>
      <c r="Y5" s="102">
        <v>155</v>
      </c>
      <c r="Z5" s="102">
        <v>159</v>
      </c>
      <c r="AA5" s="102">
        <v>185</v>
      </c>
      <c r="AB5" s="102">
        <v>190</v>
      </c>
      <c r="AC5" s="102">
        <v>187</v>
      </c>
      <c r="AD5" s="102">
        <v>156</v>
      </c>
      <c r="AE5" s="102">
        <v>163</v>
      </c>
      <c r="AF5" s="102">
        <v>201</v>
      </c>
      <c r="AG5" s="102">
        <v>154</v>
      </c>
      <c r="AH5" s="214">
        <v>184</v>
      </c>
      <c r="AI5" s="102">
        <v>180</v>
      </c>
      <c r="AJ5" s="102">
        <v>222</v>
      </c>
      <c r="AK5" s="102">
        <v>146</v>
      </c>
      <c r="AL5" s="102">
        <v>148</v>
      </c>
      <c r="AM5" s="102">
        <v>158</v>
      </c>
      <c r="AN5" s="102">
        <v>167</v>
      </c>
      <c r="AO5" s="102">
        <v>172</v>
      </c>
      <c r="AP5" s="102">
        <v>187</v>
      </c>
      <c r="AQ5" s="102"/>
      <c r="AR5" s="102"/>
      <c r="AS5" s="102"/>
      <c r="AT5" s="102"/>
    </row>
    <row r="6" spans="1:46" s="43" customFormat="1" x14ac:dyDescent="0.2">
      <c r="A6" s="210" t="s">
        <v>26</v>
      </c>
      <c r="B6" s="222">
        <f t="shared" si="0"/>
        <v>222</v>
      </c>
      <c r="C6" s="217">
        <v>164</v>
      </c>
      <c r="D6" s="217">
        <v>159</v>
      </c>
      <c r="E6" s="217">
        <v>152</v>
      </c>
      <c r="F6" s="217">
        <v>146</v>
      </c>
      <c r="G6" s="107">
        <v>203</v>
      </c>
      <c r="H6" s="107">
        <v>222</v>
      </c>
      <c r="I6" s="107">
        <v>148</v>
      </c>
      <c r="J6" s="107">
        <v>156</v>
      </c>
      <c r="K6" s="107">
        <v>123</v>
      </c>
      <c r="L6" s="102">
        <v>165</v>
      </c>
      <c r="M6" s="102">
        <v>192</v>
      </c>
      <c r="N6" s="102">
        <v>134</v>
      </c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  <c r="AA6" s="46"/>
      <c r="AB6" s="46"/>
      <c r="AC6" s="46"/>
      <c r="AD6" s="46"/>
      <c r="AE6" s="46"/>
      <c r="AF6" s="46"/>
      <c r="AG6" s="46"/>
      <c r="AH6" s="208"/>
      <c r="AI6" s="46"/>
      <c r="AJ6" s="46"/>
      <c r="AK6" s="46"/>
      <c r="AL6" s="46"/>
      <c r="AM6" s="46"/>
      <c r="AN6" s="46"/>
      <c r="AO6" s="46"/>
      <c r="AP6" s="46"/>
      <c r="AQ6" s="46"/>
      <c r="AR6" s="46"/>
      <c r="AS6" s="46"/>
      <c r="AT6" s="46"/>
    </row>
    <row r="7" spans="1:46" s="43" customFormat="1" x14ac:dyDescent="0.2">
      <c r="A7" s="207" t="s">
        <v>49</v>
      </c>
      <c r="B7" s="222">
        <f t="shared" si="0"/>
        <v>221</v>
      </c>
      <c r="C7" s="217">
        <v>174</v>
      </c>
      <c r="D7" s="217">
        <v>126</v>
      </c>
      <c r="E7" s="217">
        <v>169</v>
      </c>
      <c r="F7" s="217">
        <v>233</v>
      </c>
      <c r="G7" s="107">
        <v>187</v>
      </c>
      <c r="H7" s="107">
        <v>221</v>
      </c>
      <c r="I7" s="107">
        <v>181</v>
      </c>
      <c r="J7" s="107">
        <v>213</v>
      </c>
      <c r="K7" s="20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102">
        <v>168</v>
      </c>
      <c r="X7" s="102">
        <v>176</v>
      </c>
      <c r="Y7" s="102">
        <v>166</v>
      </c>
      <c r="Z7" s="102">
        <v>157</v>
      </c>
      <c r="AA7" s="102">
        <v>153</v>
      </c>
      <c r="AB7" s="102">
        <v>202</v>
      </c>
      <c r="AC7" s="102">
        <v>161</v>
      </c>
      <c r="AD7" s="102">
        <v>167</v>
      </c>
      <c r="AE7" s="46"/>
      <c r="AF7" s="46"/>
      <c r="AG7" s="46"/>
      <c r="AH7" s="208"/>
      <c r="AI7" s="46"/>
      <c r="AJ7" s="46"/>
      <c r="AK7" s="46"/>
      <c r="AL7" s="46"/>
      <c r="AM7" s="46"/>
      <c r="AN7" s="46"/>
      <c r="AO7" s="46"/>
      <c r="AP7" s="46"/>
      <c r="AQ7" s="46"/>
      <c r="AR7" s="46"/>
      <c r="AS7" s="46"/>
      <c r="AT7" s="46"/>
    </row>
    <row r="8" spans="1:46" s="43" customFormat="1" x14ac:dyDescent="0.2">
      <c r="A8" s="212" t="s">
        <v>27</v>
      </c>
      <c r="B8" s="222">
        <f t="shared" si="0"/>
        <v>220</v>
      </c>
      <c r="C8" s="217">
        <v>189</v>
      </c>
      <c r="D8" s="217">
        <v>203</v>
      </c>
      <c r="E8" s="217">
        <v>221</v>
      </c>
      <c r="F8" s="217">
        <v>217</v>
      </c>
      <c r="G8" s="107">
        <v>173</v>
      </c>
      <c r="H8" s="107">
        <v>185</v>
      </c>
      <c r="I8" s="107">
        <v>216</v>
      </c>
      <c r="J8" s="107">
        <v>179</v>
      </c>
      <c r="K8" s="107">
        <v>136</v>
      </c>
      <c r="L8" s="102">
        <v>179</v>
      </c>
      <c r="M8" s="102">
        <v>191</v>
      </c>
      <c r="N8" s="102">
        <v>147</v>
      </c>
      <c r="O8" s="102">
        <v>216</v>
      </c>
      <c r="P8" s="102">
        <v>180</v>
      </c>
      <c r="Q8" s="102">
        <v>195</v>
      </c>
      <c r="R8" s="102">
        <v>0</v>
      </c>
      <c r="S8" s="102">
        <v>169</v>
      </c>
      <c r="T8" s="102">
        <v>150</v>
      </c>
      <c r="U8" s="102">
        <v>189</v>
      </c>
      <c r="V8" s="102">
        <v>195</v>
      </c>
      <c r="W8" s="46"/>
      <c r="X8" s="46"/>
      <c r="Y8" s="46"/>
      <c r="Z8" s="46"/>
      <c r="AA8" s="102">
        <v>159</v>
      </c>
      <c r="AB8" s="102">
        <v>195</v>
      </c>
      <c r="AC8" s="102">
        <v>214</v>
      </c>
      <c r="AD8" s="102">
        <v>161</v>
      </c>
      <c r="AE8" s="102">
        <v>193</v>
      </c>
      <c r="AF8" s="102">
        <v>220</v>
      </c>
      <c r="AG8" s="102">
        <v>173</v>
      </c>
      <c r="AH8" s="214">
        <v>182</v>
      </c>
      <c r="AI8" s="102">
        <v>215</v>
      </c>
      <c r="AJ8" s="102">
        <v>139</v>
      </c>
      <c r="AK8" s="102">
        <v>174</v>
      </c>
      <c r="AL8" s="102">
        <v>168</v>
      </c>
      <c r="AM8" s="102">
        <v>142</v>
      </c>
      <c r="AN8" s="102">
        <v>191</v>
      </c>
      <c r="AO8" s="102">
        <v>139</v>
      </c>
      <c r="AP8" s="102">
        <v>167</v>
      </c>
      <c r="AQ8" s="102">
        <v>187</v>
      </c>
      <c r="AR8" s="102">
        <v>169</v>
      </c>
      <c r="AS8" s="102">
        <v>198</v>
      </c>
      <c r="AT8" s="102">
        <v>199</v>
      </c>
    </row>
    <row r="9" spans="1:46" s="43" customFormat="1" x14ac:dyDescent="0.2">
      <c r="A9" s="212" t="s">
        <v>60</v>
      </c>
      <c r="B9" s="222">
        <f t="shared" si="0"/>
        <v>217</v>
      </c>
      <c r="C9" s="217">
        <v>174</v>
      </c>
      <c r="D9" s="217">
        <v>135</v>
      </c>
      <c r="E9" s="217">
        <v>184</v>
      </c>
      <c r="F9" s="217">
        <v>159</v>
      </c>
      <c r="G9" s="107">
        <v>174</v>
      </c>
      <c r="H9" s="107">
        <v>164</v>
      </c>
      <c r="I9" s="107">
        <v>173</v>
      </c>
      <c r="J9" s="107">
        <v>168</v>
      </c>
      <c r="K9" s="107">
        <v>141</v>
      </c>
      <c r="L9" s="102">
        <v>128</v>
      </c>
      <c r="M9" s="102">
        <v>159</v>
      </c>
      <c r="N9" s="102">
        <v>217</v>
      </c>
      <c r="O9" s="102">
        <v>176</v>
      </c>
      <c r="P9" s="102">
        <v>154</v>
      </c>
      <c r="Q9" s="102">
        <v>190</v>
      </c>
      <c r="R9" s="102">
        <v>120</v>
      </c>
      <c r="S9" s="102">
        <v>134</v>
      </c>
      <c r="T9" s="102">
        <v>188</v>
      </c>
      <c r="U9" s="102">
        <v>114</v>
      </c>
      <c r="V9" s="102">
        <v>176</v>
      </c>
      <c r="W9" s="102">
        <v>195</v>
      </c>
      <c r="X9" s="102">
        <v>179</v>
      </c>
      <c r="Y9" s="102">
        <v>145</v>
      </c>
      <c r="Z9" s="102">
        <v>133</v>
      </c>
      <c r="AA9" s="46"/>
      <c r="AB9" s="46"/>
      <c r="AC9" s="46"/>
      <c r="AD9" s="46"/>
      <c r="AE9" s="102">
        <v>138</v>
      </c>
      <c r="AF9" s="102">
        <v>204</v>
      </c>
      <c r="AG9" s="102">
        <v>181</v>
      </c>
      <c r="AH9" s="214">
        <v>160</v>
      </c>
      <c r="AI9" s="102">
        <v>173</v>
      </c>
      <c r="AJ9" s="102">
        <v>125</v>
      </c>
      <c r="AK9" s="102">
        <v>180</v>
      </c>
      <c r="AL9" s="102">
        <v>156</v>
      </c>
      <c r="AM9" s="102">
        <v>105</v>
      </c>
      <c r="AN9" s="102">
        <v>167</v>
      </c>
      <c r="AO9" s="102">
        <v>184</v>
      </c>
      <c r="AP9" s="102">
        <v>140</v>
      </c>
      <c r="AQ9" s="102">
        <v>132</v>
      </c>
      <c r="AR9" s="102">
        <v>172</v>
      </c>
      <c r="AS9" s="102">
        <v>148</v>
      </c>
      <c r="AT9" s="102">
        <v>157</v>
      </c>
    </row>
    <row r="10" spans="1:46" s="43" customFormat="1" x14ac:dyDescent="0.2">
      <c r="A10" s="212" t="s">
        <v>16</v>
      </c>
      <c r="B10" s="222">
        <f t="shared" si="0"/>
        <v>216</v>
      </c>
      <c r="C10" s="217">
        <v>168</v>
      </c>
      <c r="D10" s="217">
        <v>224</v>
      </c>
      <c r="E10" s="217">
        <v>192</v>
      </c>
      <c r="F10" s="217">
        <v>142</v>
      </c>
      <c r="G10" s="107">
        <v>157</v>
      </c>
      <c r="H10" s="107">
        <v>205</v>
      </c>
      <c r="I10" s="107">
        <v>209</v>
      </c>
      <c r="J10" s="107">
        <v>166</v>
      </c>
      <c r="K10" s="107">
        <v>209</v>
      </c>
      <c r="L10" s="102">
        <v>169</v>
      </c>
      <c r="M10" s="102">
        <v>170</v>
      </c>
      <c r="N10" s="102">
        <v>137</v>
      </c>
      <c r="O10" s="102">
        <v>175</v>
      </c>
      <c r="P10" s="102">
        <v>178</v>
      </c>
      <c r="Q10" s="102">
        <v>162</v>
      </c>
      <c r="R10" s="102">
        <v>182</v>
      </c>
      <c r="S10" s="102">
        <v>139</v>
      </c>
      <c r="T10" s="102">
        <v>186</v>
      </c>
      <c r="U10" s="102">
        <v>203</v>
      </c>
      <c r="V10" s="102">
        <v>209</v>
      </c>
      <c r="W10" s="102">
        <v>203</v>
      </c>
      <c r="X10" s="102">
        <v>154</v>
      </c>
      <c r="Y10" s="102">
        <v>179</v>
      </c>
      <c r="Z10" s="102">
        <v>168</v>
      </c>
      <c r="AA10" s="102">
        <v>178</v>
      </c>
      <c r="AB10" s="102">
        <v>216</v>
      </c>
      <c r="AC10" s="102">
        <v>142</v>
      </c>
      <c r="AD10" s="102">
        <v>202</v>
      </c>
      <c r="AE10" s="102">
        <v>202</v>
      </c>
      <c r="AF10" s="102">
        <v>173</v>
      </c>
      <c r="AG10" s="102">
        <v>188</v>
      </c>
      <c r="AH10" s="214">
        <v>164</v>
      </c>
      <c r="AI10" s="46"/>
      <c r="AJ10" s="46"/>
      <c r="AK10" s="46"/>
      <c r="AL10" s="46"/>
      <c r="AM10" s="102">
        <v>177</v>
      </c>
      <c r="AN10" s="102">
        <v>214</v>
      </c>
      <c r="AO10" s="102">
        <v>167</v>
      </c>
      <c r="AP10" s="102">
        <v>191</v>
      </c>
      <c r="AQ10" s="102">
        <v>199</v>
      </c>
      <c r="AR10" s="102">
        <v>198</v>
      </c>
      <c r="AS10" s="102">
        <v>204</v>
      </c>
      <c r="AT10" s="102">
        <v>137</v>
      </c>
    </row>
    <row r="11" spans="1:46" s="43" customFormat="1" x14ac:dyDescent="0.2">
      <c r="A11" s="210" t="s">
        <v>46</v>
      </c>
      <c r="B11" s="222">
        <f t="shared" si="0"/>
        <v>214</v>
      </c>
      <c r="C11" s="217">
        <v>171</v>
      </c>
      <c r="D11" s="217">
        <v>154</v>
      </c>
      <c r="E11" s="217">
        <v>167</v>
      </c>
      <c r="F11" s="217">
        <v>158</v>
      </c>
      <c r="G11" s="107">
        <v>201</v>
      </c>
      <c r="H11" s="107">
        <v>153</v>
      </c>
      <c r="I11" s="107">
        <v>206</v>
      </c>
      <c r="J11" s="107">
        <v>180</v>
      </c>
      <c r="K11" s="206"/>
      <c r="L11" s="46"/>
      <c r="M11" s="46"/>
      <c r="N11" s="46"/>
      <c r="O11" s="102">
        <v>160</v>
      </c>
      <c r="P11" s="102">
        <v>148</v>
      </c>
      <c r="Q11" s="102">
        <v>183</v>
      </c>
      <c r="R11" s="102">
        <v>145</v>
      </c>
      <c r="S11" s="102">
        <v>151</v>
      </c>
      <c r="T11" s="102">
        <v>187</v>
      </c>
      <c r="U11" s="102">
        <v>145</v>
      </c>
      <c r="V11" s="102">
        <v>175</v>
      </c>
      <c r="W11" s="102">
        <v>148</v>
      </c>
      <c r="X11" s="102">
        <v>166</v>
      </c>
      <c r="Y11" s="102">
        <v>149</v>
      </c>
      <c r="Z11" s="102">
        <v>137</v>
      </c>
      <c r="AA11" s="46"/>
      <c r="AB11" s="46"/>
      <c r="AC11" s="46"/>
      <c r="AD11" s="46"/>
      <c r="AE11" s="46"/>
      <c r="AF11" s="46"/>
      <c r="AG11" s="46"/>
      <c r="AH11" s="208"/>
      <c r="AI11" s="46"/>
      <c r="AJ11" s="46"/>
      <c r="AK11" s="46"/>
      <c r="AL11" s="46"/>
      <c r="AM11" s="102">
        <v>189</v>
      </c>
      <c r="AN11" s="102">
        <v>214</v>
      </c>
      <c r="AO11" s="102">
        <v>137</v>
      </c>
      <c r="AP11" s="102">
        <v>132</v>
      </c>
      <c r="AQ11" s="102"/>
      <c r="AR11" s="102"/>
      <c r="AS11" s="102"/>
      <c r="AT11" s="102"/>
    </row>
    <row r="12" spans="1:46" s="43" customFormat="1" x14ac:dyDescent="0.2">
      <c r="A12" s="210" t="s">
        <v>21</v>
      </c>
      <c r="B12" s="222">
        <f t="shared" si="0"/>
        <v>213</v>
      </c>
      <c r="C12" s="217">
        <v>184</v>
      </c>
      <c r="D12" s="217">
        <v>177</v>
      </c>
      <c r="E12" s="217">
        <v>110</v>
      </c>
      <c r="F12" s="217">
        <v>174</v>
      </c>
      <c r="G12" s="107">
        <v>160</v>
      </c>
      <c r="H12" s="107">
        <v>145</v>
      </c>
      <c r="I12" s="107">
        <v>180</v>
      </c>
      <c r="J12" s="107">
        <v>147</v>
      </c>
      <c r="K12" s="107">
        <v>116</v>
      </c>
      <c r="L12" s="102">
        <v>186</v>
      </c>
      <c r="M12" s="102">
        <v>213</v>
      </c>
      <c r="N12" s="102">
        <v>167</v>
      </c>
      <c r="O12" s="107">
        <v>170</v>
      </c>
      <c r="P12" s="107">
        <v>167</v>
      </c>
      <c r="Q12" s="107">
        <v>133</v>
      </c>
      <c r="R12" s="107">
        <v>141</v>
      </c>
      <c r="S12" s="46"/>
      <c r="T12" s="46"/>
      <c r="U12" s="46"/>
      <c r="V12" s="46"/>
      <c r="W12" s="46"/>
      <c r="X12" s="46"/>
      <c r="Y12" s="46"/>
      <c r="Z12" s="46"/>
      <c r="AA12" s="46"/>
      <c r="AB12" s="46"/>
      <c r="AC12" s="46"/>
      <c r="AD12" s="46"/>
      <c r="AE12" s="46"/>
      <c r="AF12" s="46"/>
      <c r="AG12" s="46"/>
      <c r="AH12" s="208"/>
      <c r="AI12" s="46"/>
      <c r="AJ12" s="46"/>
      <c r="AK12" s="46"/>
      <c r="AL12" s="46"/>
      <c r="AM12" s="46"/>
      <c r="AN12" s="46"/>
      <c r="AO12" s="46"/>
      <c r="AP12" s="46"/>
      <c r="AQ12" s="46"/>
      <c r="AR12" s="46"/>
      <c r="AS12" s="46"/>
      <c r="AT12" s="46"/>
    </row>
    <row r="13" spans="1:46" s="43" customFormat="1" x14ac:dyDescent="0.2">
      <c r="A13" s="212" t="s">
        <v>14</v>
      </c>
      <c r="B13" s="222">
        <f t="shared" si="0"/>
        <v>212</v>
      </c>
      <c r="C13" s="217">
        <v>169</v>
      </c>
      <c r="D13" s="217">
        <v>184</v>
      </c>
      <c r="E13" s="217">
        <v>205</v>
      </c>
      <c r="F13" s="217">
        <v>247</v>
      </c>
      <c r="G13" s="107">
        <v>139</v>
      </c>
      <c r="H13" s="107">
        <v>144</v>
      </c>
      <c r="I13" s="107">
        <v>179</v>
      </c>
      <c r="J13" s="107">
        <v>173</v>
      </c>
      <c r="K13" s="107">
        <v>139</v>
      </c>
      <c r="L13" s="102">
        <v>199</v>
      </c>
      <c r="M13" s="102">
        <v>191</v>
      </c>
      <c r="N13" s="107">
        <v>201</v>
      </c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6"/>
      <c r="AA13" s="46"/>
      <c r="AB13" s="46"/>
      <c r="AC13" s="46"/>
      <c r="AD13" s="46"/>
      <c r="AE13" s="46"/>
      <c r="AF13" s="46"/>
      <c r="AG13" s="46"/>
      <c r="AH13" s="208"/>
      <c r="AI13" s="46"/>
      <c r="AJ13" s="46"/>
      <c r="AK13" s="46"/>
      <c r="AL13" s="46"/>
      <c r="AM13" s="46"/>
      <c r="AN13" s="46"/>
      <c r="AO13" s="46"/>
      <c r="AP13" s="46"/>
      <c r="AQ13" s="46">
        <v>178</v>
      </c>
      <c r="AR13" s="46">
        <v>212</v>
      </c>
      <c r="AS13" s="46">
        <v>180</v>
      </c>
      <c r="AT13" s="46">
        <v>162</v>
      </c>
    </row>
    <row r="14" spans="1:46" s="43" customFormat="1" x14ac:dyDescent="0.2">
      <c r="A14" s="212" t="s">
        <v>18</v>
      </c>
      <c r="B14" s="222">
        <f t="shared" si="0"/>
        <v>188</v>
      </c>
      <c r="C14" s="217">
        <v>149</v>
      </c>
      <c r="D14" s="217">
        <v>160</v>
      </c>
      <c r="E14" s="217">
        <v>144</v>
      </c>
      <c r="F14" s="217">
        <v>152</v>
      </c>
      <c r="G14" s="206"/>
      <c r="H14" s="206"/>
      <c r="I14" s="206"/>
      <c r="J14" s="206"/>
      <c r="K14" s="20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  <c r="Z14" s="46"/>
      <c r="AA14" s="46"/>
      <c r="AB14" s="46"/>
      <c r="AC14" s="46"/>
      <c r="AD14" s="46"/>
      <c r="AE14" s="46"/>
      <c r="AF14" s="46"/>
      <c r="AG14" s="46"/>
      <c r="AH14" s="208"/>
      <c r="AI14" s="46"/>
      <c r="AJ14" s="46"/>
      <c r="AK14" s="46"/>
      <c r="AL14" s="46"/>
      <c r="AM14" s="102">
        <v>132</v>
      </c>
      <c r="AN14" s="102">
        <v>142</v>
      </c>
      <c r="AO14" s="102">
        <v>188</v>
      </c>
      <c r="AP14" s="102">
        <v>155</v>
      </c>
      <c r="AQ14" s="102"/>
      <c r="AR14" s="102"/>
      <c r="AS14" s="102"/>
      <c r="AT14" s="102"/>
    </row>
    <row r="15" spans="1:46" s="43" customFormat="1" x14ac:dyDescent="0.2">
      <c r="A15" s="208" t="s">
        <v>22</v>
      </c>
      <c r="B15" s="222">
        <f t="shared" si="0"/>
        <v>187</v>
      </c>
      <c r="C15" s="221"/>
      <c r="D15" s="221"/>
      <c r="E15" s="221"/>
      <c r="F15" s="221"/>
      <c r="G15" s="44">
        <v>118</v>
      </c>
      <c r="H15" s="44">
        <v>141</v>
      </c>
      <c r="I15" s="44">
        <v>124</v>
      </c>
      <c r="J15" s="44">
        <v>187</v>
      </c>
      <c r="K15" s="20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102">
        <v>163</v>
      </c>
      <c r="X15" s="102">
        <v>137</v>
      </c>
      <c r="Y15" s="102">
        <v>124</v>
      </c>
      <c r="Z15" s="107">
        <v>173</v>
      </c>
      <c r="AA15" s="102">
        <v>168</v>
      </c>
      <c r="AB15" s="102">
        <v>159</v>
      </c>
      <c r="AC15" s="102">
        <v>149</v>
      </c>
      <c r="AD15" s="102">
        <v>126</v>
      </c>
      <c r="AE15" s="46"/>
      <c r="AF15" s="46"/>
      <c r="AG15" s="46"/>
      <c r="AH15" s="208"/>
      <c r="AI15" s="46"/>
      <c r="AJ15" s="46"/>
      <c r="AK15" s="46"/>
      <c r="AL15" s="46"/>
      <c r="AM15" s="46"/>
      <c r="AN15" s="46"/>
      <c r="AO15" s="46"/>
      <c r="AP15" s="46"/>
      <c r="AQ15" s="46"/>
      <c r="AR15" s="46"/>
      <c r="AS15" s="46"/>
      <c r="AT15" s="46"/>
    </row>
    <row r="16" spans="1:46" s="43" customFormat="1" x14ac:dyDescent="0.2">
      <c r="A16" s="212" t="s">
        <v>71</v>
      </c>
      <c r="B16" s="222">
        <f t="shared" si="0"/>
        <v>162</v>
      </c>
      <c r="C16" s="221"/>
      <c r="D16" s="221"/>
      <c r="E16" s="221"/>
      <c r="F16" s="221"/>
      <c r="G16" s="44"/>
      <c r="H16" s="44"/>
      <c r="I16" s="44"/>
      <c r="J16" s="44"/>
      <c r="K16" s="44"/>
      <c r="L16" s="100"/>
      <c r="M16" s="100"/>
      <c r="N16" s="100"/>
      <c r="O16" s="102"/>
      <c r="P16" s="102"/>
      <c r="Q16" s="102"/>
      <c r="R16" s="107"/>
      <c r="S16" s="102"/>
      <c r="T16" s="102"/>
      <c r="U16" s="102"/>
      <c r="V16" s="107"/>
      <c r="W16" s="46"/>
      <c r="X16" s="46"/>
      <c r="Y16" s="46"/>
      <c r="Z16" s="46"/>
      <c r="AA16" s="46"/>
      <c r="AB16" s="46"/>
      <c r="AC16" s="46"/>
      <c r="AD16" s="46"/>
      <c r="AE16" s="46"/>
      <c r="AF16" s="46"/>
      <c r="AG16" s="46"/>
      <c r="AH16" s="208"/>
      <c r="AI16" s="102">
        <v>132</v>
      </c>
      <c r="AJ16" s="102">
        <v>131</v>
      </c>
      <c r="AK16" s="102">
        <v>162</v>
      </c>
      <c r="AL16" s="102">
        <v>132</v>
      </c>
      <c r="AM16" s="46"/>
      <c r="AN16" s="46"/>
      <c r="AO16" s="46"/>
      <c r="AP16" s="46"/>
      <c r="AQ16" s="46"/>
      <c r="AR16" s="46"/>
      <c r="AS16" s="46"/>
      <c r="AT16" s="46"/>
    </row>
    <row r="17" spans="1:46" s="43" customFormat="1" x14ac:dyDescent="0.2">
      <c r="A17" s="208" t="s">
        <v>65</v>
      </c>
      <c r="B17" s="222">
        <f t="shared" si="0"/>
        <v>160</v>
      </c>
      <c r="C17" s="221"/>
      <c r="D17" s="221"/>
      <c r="E17" s="221"/>
      <c r="F17" s="221"/>
      <c r="G17" s="44">
        <v>99</v>
      </c>
      <c r="H17" s="44">
        <v>160</v>
      </c>
      <c r="I17" s="44">
        <v>117</v>
      </c>
      <c r="J17" s="44">
        <v>125</v>
      </c>
      <c r="K17" s="20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  <c r="Z17" s="46"/>
      <c r="AA17" s="46"/>
      <c r="AB17" s="46"/>
      <c r="AC17" s="46"/>
      <c r="AD17" s="46"/>
      <c r="AE17" s="46"/>
      <c r="AF17" s="46"/>
      <c r="AG17" s="46"/>
      <c r="AH17" s="208"/>
      <c r="AI17" s="46"/>
      <c r="AJ17" s="46"/>
      <c r="AK17" s="46"/>
      <c r="AL17" s="46"/>
      <c r="AM17" s="46"/>
      <c r="AN17" s="46"/>
      <c r="AO17" s="46"/>
      <c r="AP17" s="46"/>
      <c r="AQ17" s="46"/>
      <c r="AR17" s="46"/>
      <c r="AS17" s="46"/>
      <c r="AT17" s="46"/>
    </row>
    <row r="18" spans="1:46" s="43" customFormat="1" x14ac:dyDescent="0.2">
      <c r="A18" s="46" t="s">
        <v>52</v>
      </c>
      <c r="B18" s="222">
        <f t="shared" si="0"/>
        <v>158</v>
      </c>
      <c r="C18" s="221"/>
      <c r="D18" s="221"/>
      <c r="E18" s="221"/>
      <c r="F18" s="221"/>
      <c r="G18" s="44">
        <v>126</v>
      </c>
      <c r="H18" s="44">
        <v>144</v>
      </c>
      <c r="I18" s="44">
        <v>157</v>
      </c>
      <c r="J18" s="44">
        <v>158</v>
      </c>
      <c r="K18" s="206"/>
      <c r="L18" s="46"/>
      <c r="M18" s="46"/>
      <c r="N18" s="46"/>
      <c r="O18" s="102">
        <v>118</v>
      </c>
      <c r="P18" s="102">
        <v>104</v>
      </c>
      <c r="Q18" s="102">
        <v>115</v>
      </c>
      <c r="R18" s="107">
        <v>119</v>
      </c>
      <c r="S18" s="46"/>
      <c r="T18" s="46"/>
      <c r="U18" s="46"/>
      <c r="V18" s="46"/>
      <c r="W18" s="46"/>
      <c r="X18" s="46"/>
      <c r="Y18" s="46"/>
      <c r="Z18" s="46"/>
      <c r="AA18" s="46"/>
      <c r="AB18" s="46"/>
      <c r="AC18" s="46"/>
      <c r="AD18" s="46"/>
      <c r="AE18" s="46"/>
      <c r="AF18" s="46"/>
      <c r="AG18" s="46"/>
      <c r="AH18" s="46"/>
      <c r="AI18" s="46"/>
      <c r="AJ18" s="46"/>
      <c r="AK18" s="46"/>
      <c r="AL18" s="46"/>
      <c r="AM18" s="46"/>
      <c r="AN18" s="46"/>
      <c r="AO18" s="46"/>
      <c r="AP18" s="46"/>
      <c r="AQ18" s="46"/>
      <c r="AR18" s="46"/>
      <c r="AS18" s="46"/>
      <c r="AT18" s="46"/>
    </row>
    <row r="19" spans="1:46" s="43" customFormat="1" x14ac:dyDescent="0.2">
      <c r="A19" s="206" t="s">
        <v>108</v>
      </c>
      <c r="B19" s="222">
        <f t="shared" si="0"/>
        <v>142</v>
      </c>
      <c r="C19" s="221"/>
      <c r="D19" s="221"/>
      <c r="E19" s="221"/>
      <c r="F19" s="221"/>
      <c r="G19" s="206"/>
      <c r="H19" s="206"/>
      <c r="I19" s="206"/>
      <c r="J19" s="206"/>
      <c r="K19" s="20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102">
        <v>91</v>
      </c>
      <c r="AN19" s="102">
        <v>86</v>
      </c>
      <c r="AO19" s="102">
        <v>142</v>
      </c>
      <c r="AP19" s="102">
        <v>109</v>
      </c>
      <c r="AQ19" s="102"/>
      <c r="AR19" s="102"/>
      <c r="AS19" s="102"/>
      <c r="AT19" s="102"/>
    </row>
    <row r="20" spans="1:46" s="43" customFormat="1" x14ac:dyDescent="0.2">
      <c r="A20" s="206" t="s">
        <v>102</v>
      </c>
      <c r="B20" s="222">
        <f t="shared" si="0"/>
        <v>123</v>
      </c>
      <c r="C20" s="221"/>
      <c r="D20" s="221"/>
      <c r="E20" s="221"/>
      <c r="F20" s="221"/>
      <c r="G20" s="206"/>
      <c r="H20" s="206"/>
      <c r="I20" s="206"/>
      <c r="J20" s="206"/>
      <c r="K20" s="20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102">
        <v>105</v>
      </c>
      <c r="X20" s="102">
        <v>95</v>
      </c>
      <c r="Y20" s="102">
        <v>123</v>
      </c>
      <c r="Z20" s="107">
        <v>104</v>
      </c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</row>
    <row r="21" spans="1:46" s="43" customFormat="1" x14ac:dyDescent="0.2">
      <c r="A21" s="206" t="s">
        <v>103</v>
      </c>
      <c r="B21" s="222">
        <f t="shared" si="0"/>
        <v>111</v>
      </c>
      <c r="C21" s="221"/>
      <c r="D21" s="221"/>
      <c r="E21" s="221"/>
      <c r="F21" s="221"/>
      <c r="G21" s="206"/>
      <c r="H21" s="206"/>
      <c r="I21" s="206"/>
      <c r="J21" s="206"/>
      <c r="K21" s="20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102">
        <v>86</v>
      </c>
      <c r="X21" s="102">
        <v>93</v>
      </c>
      <c r="Y21" s="102">
        <v>103</v>
      </c>
      <c r="Z21" s="107">
        <v>111</v>
      </c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</row>
    <row r="22" spans="1:46" s="43" customFormat="1" x14ac:dyDescent="0.2">
      <c r="A22" s="207" t="s">
        <v>53</v>
      </c>
      <c r="B22" s="222">
        <f t="shared" si="0"/>
        <v>0</v>
      </c>
      <c r="C22" s="217">
        <v>123</v>
      </c>
      <c r="D22" s="217">
        <v>167</v>
      </c>
      <c r="E22" s="217">
        <v>150</v>
      </c>
      <c r="F22" s="217">
        <v>156</v>
      </c>
      <c r="G22" s="206"/>
      <c r="H22" s="206"/>
      <c r="I22" s="206"/>
      <c r="J22" s="206"/>
      <c r="K22" s="20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</row>
    <row r="24" spans="1:46" s="27" customFormat="1" x14ac:dyDescent="0.2">
      <c r="A24" s="209" t="s">
        <v>20</v>
      </c>
      <c r="B24" s="309">
        <f>MAX(G24:AT24)</f>
        <v>224</v>
      </c>
      <c r="C24" s="216">
        <v>117</v>
      </c>
      <c r="D24" s="216">
        <v>175</v>
      </c>
      <c r="E24" s="216">
        <v>167</v>
      </c>
      <c r="F24" s="216">
        <v>166</v>
      </c>
      <c r="G24" s="38">
        <v>136</v>
      </c>
      <c r="H24" s="38">
        <v>161</v>
      </c>
      <c r="I24" s="38">
        <v>143</v>
      </c>
      <c r="J24" s="38">
        <v>186</v>
      </c>
      <c r="K24" s="38">
        <v>139</v>
      </c>
      <c r="L24" s="106">
        <v>128</v>
      </c>
      <c r="M24" s="106">
        <v>119</v>
      </c>
      <c r="N24" s="106">
        <v>146</v>
      </c>
      <c r="O24" s="106">
        <v>174</v>
      </c>
      <c r="P24" s="106">
        <v>112</v>
      </c>
      <c r="Q24" s="106">
        <v>149</v>
      </c>
      <c r="R24" s="106">
        <v>106</v>
      </c>
      <c r="S24" s="106">
        <v>144</v>
      </c>
      <c r="T24" s="106">
        <v>148</v>
      </c>
      <c r="U24" s="106">
        <v>149</v>
      </c>
      <c r="V24" s="106">
        <v>100</v>
      </c>
      <c r="W24" s="106">
        <v>96</v>
      </c>
      <c r="X24" s="106">
        <v>147</v>
      </c>
      <c r="Y24" s="106">
        <v>144</v>
      </c>
      <c r="Z24" s="106">
        <v>170</v>
      </c>
      <c r="AA24" s="106">
        <v>126</v>
      </c>
      <c r="AB24" s="106">
        <v>154</v>
      </c>
      <c r="AC24" s="106">
        <v>121</v>
      </c>
      <c r="AD24" s="106">
        <v>148</v>
      </c>
      <c r="AE24" s="219"/>
      <c r="AF24" s="219"/>
      <c r="AG24" s="219"/>
      <c r="AH24" s="220"/>
      <c r="AI24" s="106">
        <v>179</v>
      </c>
      <c r="AJ24" s="106">
        <v>139</v>
      </c>
      <c r="AK24" s="106">
        <v>171</v>
      </c>
      <c r="AL24" s="106">
        <v>138</v>
      </c>
      <c r="AM24" s="106">
        <v>163</v>
      </c>
      <c r="AN24" s="106">
        <v>179</v>
      </c>
      <c r="AO24" s="38">
        <v>224</v>
      </c>
      <c r="AP24" s="106">
        <v>111</v>
      </c>
      <c r="AQ24" s="106">
        <v>114</v>
      </c>
      <c r="AR24" s="106">
        <v>136</v>
      </c>
      <c r="AS24" s="106">
        <v>151</v>
      </c>
      <c r="AT24" s="106">
        <v>136</v>
      </c>
    </row>
    <row r="25" spans="1:46" s="27" customFormat="1" x14ac:dyDescent="0.2">
      <c r="A25" s="209" t="s">
        <v>15</v>
      </c>
      <c r="B25" s="309">
        <f t="shared" ref="B25:B32" si="1">MAX(G25:AT25)</f>
        <v>219</v>
      </c>
      <c r="C25" s="216">
        <v>149</v>
      </c>
      <c r="D25" s="216">
        <v>151</v>
      </c>
      <c r="E25" s="216">
        <v>127</v>
      </c>
      <c r="F25" s="216">
        <v>182</v>
      </c>
      <c r="G25" s="38">
        <v>114</v>
      </c>
      <c r="H25" s="38">
        <v>121</v>
      </c>
      <c r="I25" s="38">
        <v>136</v>
      </c>
      <c r="J25" s="38">
        <v>147</v>
      </c>
      <c r="K25" s="38">
        <v>123</v>
      </c>
      <c r="L25" s="106">
        <v>150</v>
      </c>
      <c r="M25" s="106">
        <v>179</v>
      </c>
      <c r="N25" s="106">
        <v>133</v>
      </c>
      <c r="O25" s="106">
        <v>165</v>
      </c>
      <c r="P25" s="106">
        <v>219</v>
      </c>
      <c r="Q25" s="106">
        <v>180</v>
      </c>
      <c r="R25" s="106">
        <v>155</v>
      </c>
      <c r="S25" s="106">
        <v>203</v>
      </c>
      <c r="T25" s="106">
        <v>175</v>
      </c>
      <c r="U25" s="106">
        <v>132</v>
      </c>
      <c r="V25" s="106">
        <v>99</v>
      </c>
      <c r="W25" s="106">
        <v>149</v>
      </c>
      <c r="X25" s="106">
        <v>184</v>
      </c>
      <c r="Y25" s="106">
        <v>136</v>
      </c>
      <c r="Z25" s="106">
        <v>171</v>
      </c>
      <c r="AA25" s="219"/>
      <c r="AB25" s="219"/>
      <c r="AC25" s="219"/>
      <c r="AD25" s="219"/>
      <c r="AE25" s="219"/>
      <c r="AF25" s="219"/>
      <c r="AG25" s="219"/>
      <c r="AH25" s="220"/>
      <c r="AI25" s="219"/>
      <c r="AJ25" s="219"/>
      <c r="AK25" s="219"/>
      <c r="AL25" s="219"/>
      <c r="AM25" s="219"/>
      <c r="AN25" s="219"/>
      <c r="AO25" s="219"/>
      <c r="AP25" s="219"/>
      <c r="AQ25" s="219">
        <v>146</v>
      </c>
      <c r="AR25" s="219">
        <v>133</v>
      </c>
      <c r="AS25" s="219">
        <v>188</v>
      </c>
      <c r="AT25" s="219">
        <v>155</v>
      </c>
    </row>
    <row r="26" spans="1:46" s="27" customFormat="1" x14ac:dyDescent="0.2">
      <c r="A26" s="211" t="s">
        <v>28</v>
      </c>
      <c r="B26" s="309">
        <f t="shared" si="1"/>
        <v>217</v>
      </c>
      <c r="C26" s="216">
        <v>156</v>
      </c>
      <c r="D26" s="216">
        <v>174</v>
      </c>
      <c r="E26" s="216">
        <v>142</v>
      </c>
      <c r="F26" s="216">
        <v>164</v>
      </c>
      <c r="G26" s="38">
        <v>141</v>
      </c>
      <c r="H26" s="38">
        <v>134</v>
      </c>
      <c r="I26" s="38">
        <v>145</v>
      </c>
      <c r="J26" s="38">
        <v>161</v>
      </c>
      <c r="K26" s="45"/>
      <c r="L26" s="219"/>
      <c r="M26" s="219"/>
      <c r="N26" s="219"/>
      <c r="O26" s="106">
        <v>128</v>
      </c>
      <c r="P26" s="106">
        <v>147</v>
      </c>
      <c r="Q26" s="106">
        <v>116</v>
      </c>
      <c r="R26" s="106">
        <v>149</v>
      </c>
      <c r="S26" s="106">
        <v>148</v>
      </c>
      <c r="T26" s="106">
        <v>171</v>
      </c>
      <c r="U26" s="106">
        <v>122</v>
      </c>
      <c r="V26" s="106">
        <v>104</v>
      </c>
      <c r="W26" s="106">
        <v>190</v>
      </c>
      <c r="X26" s="106">
        <v>157</v>
      </c>
      <c r="Y26" s="106">
        <v>134</v>
      </c>
      <c r="Z26" s="106">
        <v>157</v>
      </c>
      <c r="AA26" s="106">
        <v>136</v>
      </c>
      <c r="AB26" s="106">
        <v>145</v>
      </c>
      <c r="AC26" s="106">
        <v>205</v>
      </c>
      <c r="AD26" s="106">
        <v>184</v>
      </c>
      <c r="AE26" s="106">
        <v>156</v>
      </c>
      <c r="AF26" s="106">
        <v>152</v>
      </c>
      <c r="AG26" s="106">
        <v>188</v>
      </c>
      <c r="AH26" s="213">
        <v>163</v>
      </c>
      <c r="AI26" s="219"/>
      <c r="AJ26" s="219"/>
      <c r="AK26" s="219"/>
      <c r="AL26" s="219"/>
      <c r="AM26" s="106">
        <v>198</v>
      </c>
      <c r="AN26" s="106">
        <v>209</v>
      </c>
      <c r="AO26" s="106">
        <v>217</v>
      </c>
      <c r="AP26" s="106">
        <v>155</v>
      </c>
      <c r="AQ26" s="106">
        <v>142</v>
      </c>
      <c r="AR26" s="106">
        <v>160</v>
      </c>
      <c r="AS26" s="106">
        <v>201</v>
      </c>
      <c r="AT26" s="106">
        <v>182</v>
      </c>
    </row>
    <row r="27" spans="1:46" s="27" customFormat="1" x14ac:dyDescent="0.2">
      <c r="A27" s="45" t="s">
        <v>47</v>
      </c>
      <c r="B27" s="309">
        <f t="shared" si="1"/>
        <v>203</v>
      </c>
      <c r="C27" s="216"/>
      <c r="D27" s="216"/>
      <c r="E27" s="216"/>
      <c r="F27" s="216"/>
      <c r="G27" s="38"/>
      <c r="H27" s="38"/>
      <c r="I27" s="38"/>
      <c r="J27" s="38"/>
      <c r="K27" s="38"/>
      <c r="L27" s="106"/>
      <c r="M27" s="106"/>
      <c r="N27" s="106"/>
      <c r="O27" s="106"/>
      <c r="P27" s="106"/>
      <c r="Q27" s="106"/>
      <c r="R27" s="106"/>
      <c r="S27" s="106">
        <v>171</v>
      </c>
      <c r="T27" s="106">
        <v>154</v>
      </c>
      <c r="U27" s="106">
        <v>157</v>
      </c>
      <c r="V27" s="106">
        <v>161</v>
      </c>
      <c r="W27" s="219"/>
      <c r="X27" s="219"/>
      <c r="Y27" s="219"/>
      <c r="Z27" s="219"/>
      <c r="AA27" s="219"/>
      <c r="AB27" s="219"/>
      <c r="AC27" s="219"/>
      <c r="AD27" s="219"/>
      <c r="AE27" s="106">
        <v>125</v>
      </c>
      <c r="AF27" s="106">
        <v>137</v>
      </c>
      <c r="AG27" s="106">
        <v>150</v>
      </c>
      <c r="AH27" s="213">
        <v>144</v>
      </c>
      <c r="AI27" s="106">
        <v>139</v>
      </c>
      <c r="AJ27" s="106">
        <v>135</v>
      </c>
      <c r="AK27" s="106">
        <v>162</v>
      </c>
      <c r="AL27" s="106">
        <v>172</v>
      </c>
      <c r="AM27" s="106">
        <v>203</v>
      </c>
      <c r="AN27" s="106">
        <v>169</v>
      </c>
      <c r="AO27" s="106">
        <v>178</v>
      </c>
      <c r="AP27" s="106">
        <v>192</v>
      </c>
      <c r="AQ27" s="106">
        <v>176</v>
      </c>
      <c r="AR27" s="106">
        <v>158</v>
      </c>
      <c r="AS27" s="106">
        <v>166</v>
      </c>
      <c r="AT27" s="106">
        <v>159</v>
      </c>
    </row>
    <row r="28" spans="1:46" s="27" customFormat="1" x14ac:dyDescent="0.2">
      <c r="A28" s="209" t="s">
        <v>17</v>
      </c>
      <c r="B28" s="309">
        <f t="shared" si="1"/>
        <v>198</v>
      </c>
      <c r="C28" s="216">
        <v>153</v>
      </c>
      <c r="D28" s="216">
        <v>154</v>
      </c>
      <c r="E28" s="216">
        <v>153</v>
      </c>
      <c r="F28" s="216">
        <v>147</v>
      </c>
      <c r="G28" s="38">
        <v>198</v>
      </c>
      <c r="H28" s="38">
        <v>113</v>
      </c>
      <c r="I28" s="38">
        <v>136</v>
      </c>
      <c r="J28" s="38">
        <v>149</v>
      </c>
      <c r="K28" s="45"/>
      <c r="L28" s="219"/>
      <c r="M28" s="219"/>
      <c r="N28" s="219"/>
      <c r="O28" s="106">
        <v>197</v>
      </c>
      <c r="P28" s="106">
        <v>141</v>
      </c>
      <c r="Q28" s="106">
        <v>128</v>
      </c>
      <c r="R28" s="106">
        <v>153</v>
      </c>
      <c r="S28" s="106">
        <v>141</v>
      </c>
      <c r="T28" s="106">
        <v>139</v>
      </c>
      <c r="U28" s="106">
        <v>115</v>
      </c>
      <c r="V28" s="106">
        <v>137</v>
      </c>
      <c r="W28" s="106">
        <v>139</v>
      </c>
      <c r="X28" s="106">
        <v>169</v>
      </c>
      <c r="Y28" s="106">
        <v>142</v>
      </c>
      <c r="Z28" s="106">
        <v>148</v>
      </c>
      <c r="AA28" s="106">
        <v>177</v>
      </c>
      <c r="AB28" s="106">
        <v>163</v>
      </c>
      <c r="AC28" s="106">
        <v>141</v>
      </c>
      <c r="AD28" s="106">
        <v>151</v>
      </c>
      <c r="AE28" s="219"/>
      <c r="AF28" s="219"/>
      <c r="AG28" s="219"/>
      <c r="AH28" s="220"/>
      <c r="AI28" s="106">
        <v>159</v>
      </c>
      <c r="AJ28" s="106">
        <v>162</v>
      </c>
      <c r="AK28" s="106">
        <v>161</v>
      </c>
      <c r="AL28" s="106">
        <v>127</v>
      </c>
      <c r="AM28" s="106">
        <v>128</v>
      </c>
      <c r="AN28" s="106">
        <v>186</v>
      </c>
      <c r="AO28" s="106">
        <v>130</v>
      </c>
      <c r="AP28" s="106">
        <v>165</v>
      </c>
      <c r="AQ28" s="106"/>
      <c r="AR28" s="106"/>
      <c r="AS28" s="106"/>
      <c r="AT28" s="106"/>
    </row>
    <row r="29" spans="1:46" s="27" customFormat="1" x14ac:dyDescent="0.2">
      <c r="A29" s="209" t="s">
        <v>24</v>
      </c>
      <c r="B29" s="309">
        <f t="shared" si="1"/>
        <v>181</v>
      </c>
      <c r="C29" s="216">
        <v>141</v>
      </c>
      <c r="D29" s="216">
        <v>159</v>
      </c>
      <c r="E29" s="216">
        <v>179</v>
      </c>
      <c r="F29" s="216">
        <v>146</v>
      </c>
      <c r="G29" s="38">
        <v>155</v>
      </c>
      <c r="H29" s="38">
        <v>158</v>
      </c>
      <c r="I29" s="38">
        <v>170</v>
      </c>
      <c r="J29" s="38">
        <v>123</v>
      </c>
      <c r="K29" s="38">
        <v>133</v>
      </c>
      <c r="L29" s="106">
        <v>160</v>
      </c>
      <c r="M29" s="106">
        <v>166</v>
      </c>
      <c r="N29" s="106">
        <v>146</v>
      </c>
      <c r="O29" s="106">
        <v>117</v>
      </c>
      <c r="P29" s="106">
        <v>158</v>
      </c>
      <c r="Q29" s="106">
        <v>135</v>
      </c>
      <c r="R29" s="106">
        <v>146</v>
      </c>
      <c r="S29" s="106">
        <v>140</v>
      </c>
      <c r="T29" s="106">
        <v>124</v>
      </c>
      <c r="U29" s="106">
        <v>141</v>
      </c>
      <c r="V29" s="106">
        <v>181</v>
      </c>
      <c r="W29" s="219"/>
      <c r="X29" s="219"/>
      <c r="Y29" s="219"/>
      <c r="Z29" s="219"/>
      <c r="AA29" s="106">
        <v>130</v>
      </c>
      <c r="AB29" s="106">
        <v>152</v>
      </c>
      <c r="AC29" s="106">
        <v>131</v>
      </c>
      <c r="AD29" s="106">
        <v>148</v>
      </c>
      <c r="AE29" s="219"/>
      <c r="AF29" s="219"/>
      <c r="AG29" s="219"/>
      <c r="AH29" s="220"/>
      <c r="AI29" s="106">
        <v>126</v>
      </c>
      <c r="AJ29" s="106">
        <v>136</v>
      </c>
      <c r="AK29" s="106">
        <v>133</v>
      </c>
      <c r="AL29" s="106">
        <v>126</v>
      </c>
      <c r="AM29" s="106">
        <v>169</v>
      </c>
      <c r="AN29" s="106">
        <v>159</v>
      </c>
      <c r="AO29" s="106">
        <v>142</v>
      </c>
      <c r="AP29" s="106">
        <v>153</v>
      </c>
      <c r="AQ29" s="106"/>
      <c r="AR29" s="106"/>
      <c r="AS29" s="106"/>
      <c r="AT29" s="106"/>
    </row>
    <row r="30" spans="1:46" s="27" customFormat="1" x14ac:dyDescent="0.2">
      <c r="A30" s="211" t="s">
        <v>72</v>
      </c>
      <c r="B30" s="309">
        <f t="shared" si="1"/>
        <v>161</v>
      </c>
      <c r="C30" s="216">
        <v>120</v>
      </c>
      <c r="D30" s="216">
        <v>129</v>
      </c>
      <c r="E30" s="216">
        <v>168</v>
      </c>
      <c r="F30" s="216">
        <v>180</v>
      </c>
      <c r="G30" s="38">
        <v>124</v>
      </c>
      <c r="H30" s="38">
        <v>157</v>
      </c>
      <c r="I30" s="38">
        <v>135</v>
      </c>
      <c r="J30" s="38">
        <v>157</v>
      </c>
      <c r="K30" s="38">
        <v>140</v>
      </c>
      <c r="L30" s="106">
        <v>161</v>
      </c>
      <c r="M30" s="106">
        <v>116</v>
      </c>
      <c r="N30" s="106">
        <v>116</v>
      </c>
      <c r="O30" s="106">
        <v>80</v>
      </c>
      <c r="P30" s="106">
        <v>149</v>
      </c>
      <c r="Q30" s="106">
        <v>94</v>
      </c>
      <c r="R30" s="106">
        <v>110</v>
      </c>
      <c r="S30" s="106">
        <v>128</v>
      </c>
      <c r="T30" s="106">
        <v>117</v>
      </c>
      <c r="U30" s="106">
        <v>111</v>
      </c>
      <c r="V30" s="106">
        <v>103</v>
      </c>
      <c r="W30" s="219"/>
      <c r="X30" s="219"/>
      <c r="Y30" s="219"/>
      <c r="Z30" s="219"/>
      <c r="AA30" s="219"/>
      <c r="AB30" s="219"/>
      <c r="AC30" s="219"/>
      <c r="AD30" s="219"/>
      <c r="AE30" s="219"/>
      <c r="AF30" s="219"/>
      <c r="AG30" s="219"/>
      <c r="AH30" s="220"/>
      <c r="AI30" s="219"/>
      <c r="AJ30" s="219"/>
      <c r="AK30" s="219"/>
      <c r="AL30" s="219"/>
      <c r="AM30" s="219"/>
      <c r="AN30" s="219"/>
      <c r="AO30" s="219"/>
      <c r="AP30" s="219"/>
      <c r="AQ30" s="219">
        <v>113</v>
      </c>
      <c r="AR30" s="219">
        <v>123</v>
      </c>
      <c r="AS30" s="219">
        <v>144</v>
      </c>
      <c r="AT30" s="219">
        <v>99</v>
      </c>
    </row>
    <row r="31" spans="1:46" s="27" customFormat="1" x14ac:dyDescent="0.2">
      <c r="A31" s="211" t="s">
        <v>13</v>
      </c>
      <c r="B31" s="309">
        <f t="shared" si="1"/>
        <v>167</v>
      </c>
      <c r="C31" s="216">
        <v>132</v>
      </c>
      <c r="D31" s="216">
        <v>130</v>
      </c>
      <c r="E31" s="216">
        <v>131</v>
      </c>
      <c r="F31" s="216">
        <v>123</v>
      </c>
      <c r="G31" s="38">
        <v>167</v>
      </c>
      <c r="H31" s="38">
        <v>127</v>
      </c>
      <c r="I31" s="38">
        <v>122</v>
      </c>
      <c r="J31" s="38">
        <v>128</v>
      </c>
      <c r="K31" s="45"/>
      <c r="L31" s="219"/>
      <c r="M31" s="219"/>
      <c r="N31" s="219"/>
      <c r="O31" s="219"/>
      <c r="P31" s="219"/>
      <c r="Q31" s="219"/>
      <c r="R31" s="219"/>
      <c r="S31" s="219"/>
      <c r="T31" s="219"/>
      <c r="U31" s="219"/>
      <c r="V31" s="219"/>
      <c r="W31" s="219"/>
      <c r="X31" s="219"/>
      <c r="Y31" s="219"/>
      <c r="Z31" s="219"/>
      <c r="AA31" s="219"/>
      <c r="AB31" s="219"/>
      <c r="AC31" s="219"/>
      <c r="AD31" s="219"/>
      <c r="AE31" s="219"/>
      <c r="AF31" s="219"/>
      <c r="AG31" s="219"/>
      <c r="AH31" s="220"/>
      <c r="AI31" s="219"/>
      <c r="AJ31" s="219"/>
      <c r="AK31" s="219"/>
      <c r="AL31" s="219"/>
      <c r="AM31" s="219"/>
      <c r="AN31" s="219"/>
      <c r="AO31" s="219"/>
      <c r="AP31" s="219"/>
      <c r="AQ31" s="219"/>
      <c r="AR31" s="219"/>
      <c r="AS31" s="219"/>
      <c r="AT31" s="219"/>
    </row>
    <row r="32" spans="1:46" s="27" customFormat="1" x14ac:dyDescent="0.2">
      <c r="A32" s="211" t="s">
        <v>51</v>
      </c>
      <c r="B32" s="309">
        <f t="shared" si="1"/>
        <v>153</v>
      </c>
      <c r="C32" s="216">
        <v>155</v>
      </c>
      <c r="D32" s="216">
        <v>145</v>
      </c>
      <c r="E32" s="216">
        <v>189</v>
      </c>
      <c r="F32" s="216">
        <v>155</v>
      </c>
      <c r="G32" s="38">
        <v>153</v>
      </c>
      <c r="H32" s="38">
        <v>148</v>
      </c>
      <c r="I32" s="38">
        <v>153</v>
      </c>
      <c r="J32" s="38">
        <v>145</v>
      </c>
      <c r="K32" s="45"/>
      <c r="L32" s="219"/>
      <c r="M32" s="219"/>
      <c r="N32" s="219"/>
      <c r="O32" s="219"/>
      <c r="P32" s="219"/>
      <c r="Q32" s="219"/>
      <c r="R32" s="219"/>
      <c r="S32" s="219"/>
      <c r="T32" s="219"/>
      <c r="U32" s="219"/>
      <c r="V32" s="219"/>
      <c r="W32" s="219"/>
      <c r="X32" s="219"/>
      <c r="Y32" s="219"/>
      <c r="Z32" s="219"/>
      <c r="AA32" s="219"/>
      <c r="AB32" s="219"/>
      <c r="AC32" s="219"/>
      <c r="AD32" s="219"/>
      <c r="AE32" s="219"/>
      <c r="AF32" s="219"/>
      <c r="AG32" s="219"/>
      <c r="AH32" s="220"/>
      <c r="AI32" s="219"/>
      <c r="AJ32" s="219"/>
      <c r="AK32" s="219"/>
      <c r="AL32" s="219"/>
      <c r="AM32" s="219"/>
      <c r="AN32" s="219"/>
      <c r="AO32" s="219"/>
      <c r="AP32" s="219"/>
      <c r="AQ32" s="219"/>
      <c r="AR32" s="219"/>
      <c r="AS32" s="219"/>
      <c r="AT32" s="219"/>
    </row>
    <row r="33" spans="1:6" x14ac:dyDescent="0.2">
      <c r="A33" s="40"/>
      <c r="B33" s="40"/>
      <c r="C33" s="40"/>
      <c r="D33" s="40"/>
      <c r="E33" s="40"/>
      <c r="F33" s="40"/>
    </row>
  </sheetData>
  <conditionalFormatting sqref="C3:AT22 C24:AT32">
    <cfRule type="cellIs" dxfId="4" priority="3" stopIfTrue="1" operator="greaterThanOrEqual">
      <formula>200</formula>
    </cfRule>
  </conditionalFormatting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6"/>
  <sheetViews>
    <sheetView view="pageBreakPreview" zoomScale="90" zoomScaleNormal="90" zoomScaleSheetLayoutView="90" workbookViewId="0">
      <selection activeCell="P19" sqref="P19"/>
    </sheetView>
  </sheetViews>
  <sheetFormatPr defaultRowHeight="12.75" x14ac:dyDescent="0.2"/>
  <cols>
    <col min="1" max="1" width="5.85546875" bestFit="1" customWidth="1"/>
    <col min="2" max="2" width="3.85546875" bestFit="1" customWidth="1"/>
    <col min="3" max="3" width="12" bestFit="1" customWidth="1"/>
    <col min="4" max="4" width="10.5703125" bestFit="1" customWidth="1"/>
    <col min="5" max="5" width="9.85546875" bestFit="1" customWidth="1"/>
    <col min="6" max="6" width="8.85546875" bestFit="1" customWidth="1"/>
    <col min="7" max="7" width="11.7109375" bestFit="1" customWidth="1"/>
    <col min="8" max="8" width="9" bestFit="1" customWidth="1"/>
    <col min="9" max="9" width="10.140625" bestFit="1" customWidth="1"/>
    <col min="10" max="10" width="8.85546875" bestFit="1" customWidth="1"/>
    <col min="11" max="11" width="10.140625" bestFit="1" customWidth="1"/>
  </cols>
  <sheetData>
    <row r="1" spans="1:11" s="345" customFormat="1" ht="24.75" thickBot="1" x14ac:dyDescent="0.25">
      <c r="A1" s="522" t="s">
        <v>140</v>
      </c>
      <c r="B1" s="523"/>
      <c r="C1" s="363" t="s">
        <v>20</v>
      </c>
      <c r="D1" s="363" t="s">
        <v>15</v>
      </c>
      <c r="E1" s="364" t="s">
        <v>28</v>
      </c>
      <c r="F1" s="363" t="s">
        <v>47</v>
      </c>
      <c r="G1" s="363" t="s">
        <v>17</v>
      </c>
      <c r="H1" s="363" t="s">
        <v>24</v>
      </c>
      <c r="I1" s="364" t="s">
        <v>72</v>
      </c>
      <c r="J1" s="364" t="s">
        <v>13</v>
      </c>
      <c r="K1" s="365" t="s">
        <v>51</v>
      </c>
    </row>
    <row r="2" spans="1:11" ht="13.5" thickBot="1" x14ac:dyDescent="0.25">
      <c r="A2" s="524"/>
      <c r="B2" s="525"/>
      <c r="C2" s="366">
        <f t="shared" ref="C2:K2" si="0">MAX(C7:C46)</f>
        <v>224</v>
      </c>
      <c r="D2" s="367">
        <f t="shared" si="0"/>
        <v>219</v>
      </c>
      <c r="E2" s="367">
        <f t="shared" si="0"/>
        <v>217</v>
      </c>
      <c r="F2" s="367">
        <f t="shared" si="0"/>
        <v>203</v>
      </c>
      <c r="G2" s="367">
        <f t="shared" si="0"/>
        <v>198</v>
      </c>
      <c r="H2" s="367">
        <f t="shared" si="0"/>
        <v>181</v>
      </c>
      <c r="I2" s="367">
        <f t="shared" si="0"/>
        <v>161</v>
      </c>
      <c r="J2" s="367">
        <f t="shared" si="0"/>
        <v>167</v>
      </c>
      <c r="K2" s="368">
        <f t="shared" si="0"/>
        <v>153</v>
      </c>
    </row>
    <row r="3" spans="1:11" s="224" customFormat="1" ht="15.75" customHeight="1" x14ac:dyDescent="0.2">
      <c r="A3" s="311" t="s">
        <v>115</v>
      </c>
      <c r="B3" s="312" t="s">
        <v>111</v>
      </c>
      <c r="C3" s="346">
        <v>117</v>
      </c>
      <c r="D3" s="346">
        <v>149</v>
      </c>
      <c r="E3" s="346">
        <v>156</v>
      </c>
      <c r="F3" s="346"/>
      <c r="G3" s="346">
        <v>153</v>
      </c>
      <c r="H3" s="346">
        <v>141</v>
      </c>
      <c r="I3" s="346">
        <v>120</v>
      </c>
      <c r="J3" s="346">
        <v>132</v>
      </c>
      <c r="K3" s="347">
        <v>155</v>
      </c>
    </row>
    <row r="4" spans="1:11" s="224" customFormat="1" ht="15.75" customHeight="1" x14ac:dyDescent="0.2">
      <c r="A4" s="315" t="s">
        <v>115</v>
      </c>
      <c r="B4" s="2" t="s">
        <v>112</v>
      </c>
      <c r="C4" s="348">
        <v>175</v>
      </c>
      <c r="D4" s="348">
        <v>151</v>
      </c>
      <c r="E4" s="348">
        <v>174</v>
      </c>
      <c r="F4" s="348"/>
      <c r="G4" s="348">
        <v>154</v>
      </c>
      <c r="H4" s="348">
        <v>159</v>
      </c>
      <c r="I4" s="348">
        <v>129</v>
      </c>
      <c r="J4" s="348">
        <v>130</v>
      </c>
      <c r="K4" s="349">
        <v>145</v>
      </c>
    </row>
    <row r="5" spans="1:11" s="224" customFormat="1" ht="15.75" customHeight="1" x14ac:dyDescent="0.2">
      <c r="A5" s="315" t="s">
        <v>115</v>
      </c>
      <c r="B5" s="2" t="s">
        <v>113</v>
      </c>
      <c r="C5" s="348">
        <v>167</v>
      </c>
      <c r="D5" s="348">
        <v>127</v>
      </c>
      <c r="E5" s="348">
        <v>142</v>
      </c>
      <c r="F5" s="348"/>
      <c r="G5" s="348">
        <v>153</v>
      </c>
      <c r="H5" s="348">
        <v>179</v>
      </c>
      <c r="I5" s="348">
        <v>168</v>
      </c>
      <c r="J5" s="348">
        <v>131</v>
      </c>
      <c r="K5" s="349">
        <v>189</v>
      </c>
    </row>
    <row r="6" spans="1:11" s="224" customFormat="1" ht="15.75" customHeight="1" thickBot="1" x14ac:dyDescent="0.25">
      <c r="A6" s="316" t="s">
        <v>115</v>
      </c>
      <c r="B6" s="317" t="s">
        <v>114</v>
      </c>
      <c r="C6" s="350">
        <v>166</v>
      </c>
      <c r="D6" s="350">
        <v>182</v>
      </c>
      <c r="E6" s="350">
        <v>164</v>
      </c>
      <c r="F6" s="350"/>
      <c r="G6" s="350">
        <v>147</v>
      </c>
      <c r="H6" s="350">
        <v>146</v>
      </c>
      <c r="I6" s="350">
        <v>180</v>
      </c>
      <c r="J6" s="350">
        <v>123</v>
      </c>
      <c r="K6" s="351">
        <v>155</v>
      </c>
    </row>
    <row r="7" spans="1:11" ht="15.75" customHeight="1" x14ac:dyDescent="0.2">
      <c r="A7" s="311" t="s">
        <v>116</v>
      </c>
      <c r="B7" s="312" t="s">
        <v>111</v>
      </c>
      <c r="C7" s="346">
        <v>136</v>
      </c>
      <c r="D7" s="346">
        <v>114</v>
      </c>
      <c r="E7" s="346">
        <v>141</v>
      </c>
      <c r="F7" s="346"/>
      <c r="G7" s="346">
        <v>198</v>
      </c>
      <c r="H7" s="346">
        <v>155</v>
      </c>
      <c r="I7" s="346">
        <v>124</v>
      </c>
      <c r="J7" s="346">
        <v>167</v>
      </c>
      <c r="K7" s="347">
        <v>153</v>
      </c>
    </row>
    <row r="8" spans="1:11" ht="15.75" customHeight="1" x14ac:dyDescent="0.2">
      <c r="A8" s="315" t="s">
        <v>116</v>
      </c>
      <c r="B8" s="2" t="s">
        <v>112</v>
      </c>
      <c r="C8" s="348">
        <v>161</v>
      </c>
      <c r="D8" s="348">
        <v>121</v>
      </c>
      <c r="E8" s="348">
        <v>134</v>
      </c>
      <c r="F8" s="348"/>
      <c r="G8" s="348">
        <v>113</v>
      </c>
      <c r="H8" s="348">
        <v>158</v>
      </c>
      <c r="I8" s="348">
        <v>157</v>
      </c>
      <c r="J8" s="348">
        <v>127</v>
      </c>
      <c r="K8" s="349">
        <v>148</v>
      </c>
    </row>
    <row r="9" spans="1:11" ht="15.75" customHeight="1" x14ac:dyDescent="0.2">
      <c r="A9" s="315" t="s">
        <v>117</v>
      </c>
      <c r="B9" s="2" t="s">
        <v>113</v>
      </c>
      <c r="C9" s="348">
        <v>143</v>
      </c>
      <c r="D9" s="348">
        <v>136</v>
      </c>
      <c r="E9" s="348">
        <v>145</v>
      </c>
      <c r="F9" s="348"/>
      <c r="G9" s="348">
        <v>136</v>
      </c>
      <c r="H9" s="348">
        <v>170</v>
      </c>
      <c r="I9" s="348">
        <v>135</v>
      </c>
      <c r="J9" s="348">
        <v>122</v>
      </c>
      <c r="K9" s="349">
        <v>153</v>
      </c>
    </row>
    <row r="10" spans="1:11" ht="15.75" customHeight="1" thickBot="1" x14ac:dyDescent="0.25">
      <c r="A10" s="316" t="s">
        <v>117</v>
      </c>
      <c r="B10" s="317" t="s">
        <v>114</v>
      </c>
      <c r="C10" s="350">
        <v>186</v>
      </c>
      <c r="D10" s="350">
        <v>147</v>
      </c>
      <c r="E10" s="350">
        <v>161</v>
      </c>
      <c r="F10" s="350"/>
      <c r="G10" s="350">
        <v>149</v>
      </c>
      <c r="H10" s="350">
        <v>123</v>
      </c>
      <c r="I10" s="350">
        <v>157</v>
      </c>
      <c r="J10" s="350">
        <v>128</v>
      </c>
      <c r="K10" s="351">
        <v>145</v>
      </c>
    </row>
    <row r="11" spans="1:11" ht="15.75" customHeight="1" x14ac:dyDescent="0.2">
      <c r="A11" s="311" t="s">
        <v>110</v>
      </c>
      <c r="B11" s="312" t="s">
        <v>111</v>
      </c>
      <c r="C11" s="346">
        <v>139</v>
      </c>
      <c r="D11" s="346">
        <v>123</v>
      </c>
      <c r="E11" s="352"/>
      <c r="F11" s="346"/>
      <c r="G11" s="352"/>
      <c r="H11" s="346">
        <v>133</v>
      </c>
      <c r="I11" s="346">
        <v>140</v>
      </c>
      <c r="J11" s="352"/>
      <c r="K11" s="353"/>
    </row>
    <row r="12" spans="1:11" ht="15.75" customHeight="1" x14ac:dyDescent="0.2">
      <c r="A12" s="322" t="s">
        <v>110</v>
      </c>
      <c r="B12" s="5" t="s">
        <v>112</v>
      </c>
      <c r="C12" s="354">
        <v>128</v>
      </c>
      <c r="D12" s="354">
        <v>150</v>
      </c>
      <c r="E12" s="355"/>
      <c r="F12" s="354"/>
      <c r="G12" s="355"/>
      <c r="H12" s="354">
        <v>160</v>
      </c>
      <c r="I12" s="354">
        <v>161</v>
      </c>
      <c r="J12" s="355"/>
      <c r="K12" s="356"/>
    </row>
    <row r="13" spans="1:11" ht="15.75" customHeight="1" x14ac:dyDescent="0.2">
      <c r="A13" s="322" t="s">
        <v>110</v>
      </c>
      <c r="B13" s="5" t="s">
        <v>113</v>
      </c>
      <c r="C13" s="354">
        <v>119</v>
      </c>
      <c r="D13" s="354">
        <v>179</v>
      </c>
      <c r="E13" s="355"/>
      <c r="F13" s="354"/>
      <c r="G13" s="355"/>
      <c r="H13" s="354">
        <v>166</v>
      </c>
      <c r="I13" s="354">
        <v>116</v>
      </c>
      <c r="J13" s="355"/>
      <c r="K13" s="356"/>
    </row>
    <row r="14" spans="1:11" ht="15.75" customHeight="1" thickBot="1" x14ac:dyDescent="0.25">
      <c r="A14" s="323" t="s">
        <v>110</v>
      </c>
      <c r="B14" s="324" t="s">
        <v>114</v>
      </c>
      <c r="C14" s="357">
        <v>146</v>
      </c>
      <c r="D14" s="357">
        <v>133</v>
      </c>
      <c r="E14" s="358"/>
      <c r="F14" s="357"/>
      <c r="G14" s="358"/>
      <c r="H14" s="357">
        <v>146</v>
      </c>
      <c r="I14" s="357">
        <v>116</v>
      </c>
      <c r="J14" s="358"/>
      <c r="K14" s="359"/>
    </row>
    <row r="15" spans="1:11" ht="15.75" customHeight="1" x14ac:dyDescent="0.2">
      <c r="A15" s="326" t="s">
        <v>118</v>
      </c>
      <c r="B15" s="327" t="s">
        <v>111</v>
      </c>
      <c r="C15" s="360">
        <v>174</v>
      </c>
      <c r="D15" s="360">
        <v>165</v>
      </c>
      <c r="E15" s="360">
        <v>128</v>
      </c>
      <c r="F15" s="360"/>
      <c r="G15" s="360">
        <v>197</v>
      </c>
      <c r="H15" s="360">
        <v>117</v>
      </c>
      <c r="I15" s="360">
        <v>80</v>
      </c>
      <c r="J15" s="361"/>
      <c r="K15" s="362"/>
    </row>
    <row r="16" spans="1:11" ht="15.75" customHeight="1" x14ac:dyDescent="0.2">
      <c r="A16" s="322" t="s">
        <v>118</v>
      </c>
      <c r="B16" s="5" t="s">
        <v>112</v>
      </c>
      <c r="C16" s="354">
        <v>112</v>
      </c>
      <c r="D16" s="354">
        <v>219</v>
      </c>
      <c r="E16" s="354">
        <v>147</v>
      </c>
      <c r="F16" s="354"/>
      <c r="G16" s="354">
        <v>141</v>
      </c>
      <c r="H16" s="354">
        <v>158</v>
      </c>
      <c r="I16" s="354">
        <v>149</v>
      </c>
      <c r="J16" s="355"/>
      <c r="K16" s="356"/>
    </row>
    <row r="17" spans="1:11" ht="15.75" customHeight="1" x14ac:dyDescent="0.2">
      <c r="A17" s="322" t="s">
        <v>119</v>
      </c>
      <c r="B17" s="5" t="s">
        <v>113</v>
      </c>
      <c r="C17" s="354">
        <v>149</v>
      </c>
      <c r="D17" s="354">
        <v>180</v>
      </c>
      <c r="E17" s="354">
        <v>116</v>
      </c>
      <c r="F17" s="354"/>
      <c r="G17" s="354">
        <v>128</v>
      </c>
      <c r="H17" s="354">
        <v>135</v>
      </c>
      <c r="I17" s="354">
        <v>94</v>
      </c>
      <c r="J17" s="355"/>
      <c r="K17" s="356"/>
    </row>
    <row r="18" spans="1:11" ht="15.75" customHeight="1" thickBot="1" x14ac:dyDescent="0.25">
      <c r="A18" s="323" t="s">
        <v>119</v>
      </c>
      <c r="B18" s="324" t="s">
        <v>114</v>
      </c>
      <c r="C18" s="357">
        <v>106</v>
      </c>
      <c r="D18" s="357">
        <v>155</v>
      </c>
      <c r="E18" s="357">
        <v>149</v>
      </c>
      <c r="F18" s="357"/>
      <c r="G18" s="357">
        <v>153</v>
      </c>
      <c r="H18" s="357">
        <v>146</v>
      </c>
      <c r="I18" s="357">
        <v>110</v>
      </c>
      <c r="J18" s="358"/>
      <c r="K18" s="359"/>
    </row>
    <row r="19" spans="1:11" ht="15.75" customHeight="1" x14ac:dyDescent="0.2">
      <c r="A19" s="326" t="s">
        <v>120</v>
      </c>
      <c r="B19" s="327" t="s">
        <v>111</v>
      </c>
      <c r="C19" s="360">
        <v>144</v>
      </c>
      <c r="D19" s="360">
        <v>203</v>
      </c>
      <c r="E19" s="360">
        <v>148</v>
      </c>
      <c r="F19" s="360">
        <v>171</v>
      </c>
      <c r="G19" s="360">
        <v>141</v>
      </c>
      <c r="H19" s="360">
        <v>140</v>
      </c>
      <c r="I19" s="360">
        <v>128</v>
      </c>
      <c r="J19" s="361"/>
      <c r="K19" s="362"/>
    </row>
    <row r="20" spans="1:11" ht="15.75" customHeight="1" x14ac:dyDescent="0.2">
      <c r="A20" s="322" t="s">
        <v>120</v>
      </c>
      <c r="B20" s="5" t="s">
        <v>112</v>
      </c>
      <c r="C20" s="354">
        <v>148</v>
      </c>
      <c r="D20" s="354">
        <v>175</v>
      </c>
      <c r="E20" s="354">
        <v>171</v>
      </c>
      <c r="F20" s="354">
        <v>154</v>
      </c>
      <c r="G20" s="354">
        <v>139</v>
      </c>
      <c r="H20" s="354">
        <v>124</v>
      </c>
      <c r="I20" s="354">
        <v>117</v>
      </c>
      <c r="J20" s="355"/>
      <c r="K20" s="356"/>
    </row>
    <row r="21" spans="1:11" ht="15.75" customHeight="1" x14ac:dyDescent="0.2">
      <c r="A21" s="322" t="s">
        <v>120</v>
      </c>
      <c r="B21" s="5" t="s">
        <v>113</v>
      </c>
      <c r="C21" s="354">
        <v>149</v>
      </c>
      <c r="D21" s="354">
        <v>132</v>
      </c>
      <c r="E21" s="354">
        <v>122</v>
      </c>
      <c r="F21" s="354">
        <v>157</v>
      </c>
      <c r="G21" s="354">
        <v>115</v>
      </c>
      <c r="H21" s="354">
        <v>141</v>
      </c>
      <c r="I21" s="354">
        <v>111</v>
      </c>
      <c r="J21" s="355"/>
      <c r="K21" s="356"/>
    </row>
    <row r="22" spans="1:11" ht="15.75" customHeight="1" thickBot="1" x14ac:dyDescent="0.25">
      <c r="A22" s="323" t="s">
        <v>120</v>
      </c>
      <c r="B22" s="324" t="s">
        <v>114</v>
      </c>
      <c r="C22" s="357">
        <v>100</v>
      </c>
      <c r="D22" s="357">
        <v>99</v>
      </c>
      <c r="E22" s="357">
        <v>104</v>
      </c>
      <c r="F22" s="357">
        <v>161</v>
      </c>
      <c r="G22" s="357">
        <v>137</v>
      </c>
      <c r="H22" s="357">
        <v>181</v>
      </c>
      <c r="I22" s="357">
        <v>103</v>
      </c>
      <c r="J22" s="358"/>
      <c r="K22" s="359"/>
    </row>
    <row r="23" spans="1:11" ht="15.75" customHeight="1" x14ac:dyDescent="0.2">
      <c r="A23" s="326" t="s">
        <v>121</v>
      </c>
      <c r="B23" s="327" t="s">
        <v>111</v>
      </c>
      <c r="C23" s="360">
        <v>96</v>
      </c>
      <c r="D23" s="360">
        <v>149</v>
      </c>
      <c r="E23" s="360">
        <v>190</v>
      </c>
      <c r="F23" s="361"/>
      <c r="G23" s="360">
        <v>139</v>
      </c>
      <c r="H23" s="361"/>
      <c r="I23" s="361"/>
      <c r="J23" s="361"/>
      <c r="K23" s="362"/>
    </row>
    <row r="24" spans="1:11" ht="15.75" customHeight="1" x14ac:dyDescent="0.2">
      <c r="A24" s="322" t="s">
        <v>121</v>
      </c>
      <c r="B24" s="5" t="s">
        <v>112</v>
      </c>
      <c r="C24" s="354">
        <v>147</v>
      </c>
      <c r="D24" s="354">
        <v>184</v>
      </c>
      <c r="E24" s="354">
        <v>157</v>
      </c>
      <c r="F24" s="355"/>
      <c r="G24" s="354">
        <v>169</v>
      </c>
      <c r="H24" s="355"/>
      <c r="I24" s="355"/>
      <c r="J24" s="355"/>
      <c r="K24" s="356"/>
    </row>
    <row r="25" spans="1:11" ht="15.75" customHeight="1" x14ac:dyDescent="0.2">
      <c r="A25" s="322" t="s">
        <v>121</v>
      </c>
      <c r="B25" s="5" t="s">
        <v>113</v>
      </c>
      <c r="C25" s="354">
        <v>144</v>
      </c>
      <c r="D25" s="354">
        <v>136</v>
      </c>
      <c r="E25" s="354">
        <v>134</v>
      </c>
      <c r="F25" s="355"/>
      <c r="G25" s="354">
        <v>142</v>
      </c>
      <c r="H25" s="355"/>
      <c r="I25" s="355"/>
      <c r="J25" s="355"/>
      <c r="K25" s="356"/>
    </row>
    <row r="26" spans="1:11" ht="15.75" customHeight="1" thickBot="1" x14ac:dyDescent="0.25">
      <c r="A26" s="323" t="s">
        <v>121</v>
      </c>
      <c r="B26" s="324" t="s">
        <v>114</v>
      </c>
      <c r="C26" s="357">
        <v>170</v>
      </c>
      <c r="D26" s="357">
        <v>171</v>
      </c>
      <c r="E26" s="357">
        <v>157</v>
      </c>
      <c r="F26" s="358"/>
      <c r="G26" s="357">
        <v>148</v>
      </c>
      <c r="H26" s="358"/>
      <c r="I26" s="358"/>
      <c r="J26" s="358"/>
      <c r="K26" s="359"/>
    </row>
    <row r="27" spans="1:11" ht="15.75" customHeight="1" x14ac:dyDescent="0.2">
      <c r="A27" s="326" t="s">
        <v>122</v>
      </c>
      <c r="B27" s="327" t="s">
        <v>111</v>
      </c>
      <c r="C27" s="360">
        <v>126</v>
      </c>
      <c r="D27" s="361"/>
      <c r="E27" s="360">
        <v>136</v>
      </c>
      <c r="F27" s="361"/>
      <c r="G27" s="360">
        <v>177</v>
      </c>
      <c r="H27" s="360">
        <v>130</v>
      </c>
      <c r="I27" s="361"/>
      <c r="J27" s="361"/>
      <c r="K27" s="362"/>
    </row>
    <row r="28" spans="1:11" ht="15.75" customHeight="1" x14ac:dyDescent="0.2">
      <c r="A28" s="322" t="s">
        <v>122</v>
      </c>
      <c r="B28" s="5" t="s">
        <v>112</v>
      </c>
      <c r="C28" s="354">
        <v>154</v>
      </c>
      <c r="D28" s="355"/>
      <c r="E28" s="354">
        <v>145</v>
      </c>
      <c r="F28" s="355"/>
      <c r="G28" s="354">
        <v>163</v>
      </c>
      <c r="H28" s="354">
        <v>152</v>
      </c>
      <c r="I28" s="355"/>
      <c r="J28" s="355"/>
      <c r="K28" s="356"/>
    </row>
    <row r="29" spans="1:11" ht="15.75" customHeight="1" x14ac:dyDescent="0.2">
      <c r="A29" s="322" t="s">
        <v>122</v>
      </c>
      <c r="B29" s="5" t="s">
        <v>113</v>
      </c>
      <c r="C29" s="354">
        <v>121</v>
      </c>
      <c r="D29" s="355"/>
      <c r="E29" s="354">
        <v>205</v>
      </c>
      <c r="F29" s="355"/>
      <c r="G29" s="354">
        <v>141</v>
      </c>
      <c r="H29" s="354">
        <v>131</v>
      </c>
      <c r="I29" s="355"/>
      <c r="J29" s="355"/>
      <c r="K29" s="356"/>
    </row>
    <row r="30" spans="1:11" ht="15.75" customHeight="1" thickBot="1" x14ac:dyDescent="0.25">
      <c r="A30" s="323" t="s">
        <v>122</v>
      </c>
      <c r="B30" s="324" t="s">
        <v>114</v>
      </c>
      <c r="C30" s="357">
        <v>148</v>
      </c>
      <c r="D30" s="358"/>
      <c r="E30" s="357">
        <v>184</v>
      </c>
      <c r="F30" s="358"/>
      <c r="G30" s="357">
        <v>151</v>
      </c>
      <c r="H30" s="357">
        <v>148</v>
      </c>
      <c r="I30" s="358"/>
      <c r="J30" s="358"/>
      <c r="K30" s="359"/>
    </row>
    <row r="31" spans="1:11" ht="15.75" customHeight="1" x14ac:dyDescent="0.2">
      <c r="A31" s="326" t="s">
        <v>124</v>
      </c>
      <c r="B31" s="327" t="s">
        <v>111</v>
      </c>
      <c r="C31" s="361"/>
      <c r="D31" s="361"/>
      <c r="E31" s="360">
        <v>156</v>
      </c>
      <c r="F31" s="360">
        <v>125</v>
      </c>
      <c r="G31" s="361"/>
      <c r="H31" s="361"/>
      <c r="I31" s="361"/>
      <c r="J31" s="361"/>
      <c r="K31" s="362"/>
    </row>
    <row r="32" spans="1:11" ht="15.75" customHeight="1" x14ac:dyDescent="0.2">
      <c r="A32" s="322" t="s">
        <v>124</v>
      </c>
      <c r="B32" s="5" t="s">
        <v>112</v>
      </c>
      <c r="C32" s="355"/>
      <c r="D32" s="355"/>
      <c r="E32" s="354">
        <v>152</v>
      </c>
      <c r="F32" s="354">
        <v>137</v>
      </c>
      <c r="G32" s="355"/>
      <c r="H32" s="355"/>
      <c r="I32" s="355"/>
      <c r="J32" s="355"/>
      <c r="K32" s="356"/>
    </row>
    <row r="33" spans="1:11" ht="15.75" customHeight="1" x14ac:dyDescent="0.2">
      <c r="A33" s="322" t="s">
        <v>125</v>
      </c>
      <c r="B33" s="5" t="s">
        <v>113</v>
      </c>
      <c r="C33" s="355"/>
      <c r="D33" s="355"/>
      <c r="E33" s="354">
        <v>188</v>
      </c>
      <c r="F33" s="354">
        <v>150</v>
      </c>
      <c r="G33" s="355"/>
      <c r="H33" s="355"/>
      <c r="I33" s="355"/>
      <c r="J33" s="355"/>
      <c r="K33" s="356"/>
    </row>
    <row r="34" spans="1:11" ht="15.75" customHeight="1" thickBot="1" x14ac:dyDescent="0.25">
      <c r="A34" s="323" t="s">
        <v>125</v>
      </c>
      <c r="B34" s="324" t="s">
        <v>114</v>
      </c>
      <c r="C34" s="358"/>
      <c r="D34" s="358"/>
      <c r="E34" s="357">
        <v>163</v>
      </c>
      <c r="F34" s="357">
        <v>144</v>
      </c>
      <c r="G34" s="358"/>
      <c r="H34" s="358"/>
      <c r="I34" s="358"/>
      <c r="J34" s="358"/>
      <c r="K34" s="359"/>
    </row>
    <row r="35" spans="1:11" ht="15.75" customHeight="1" x14ac:dyDescent="0.2">
      <c r="A35" s="326" t="s">
        <v>126</v>
      </c>
      <c r="B35" s="327" t="s">
        <v>111</v>
      </c>
      <c r="C35" s="360">
        <v>179</v>
      </c>
      <c r="D35" s="361"/>
      <c r="E35" s="361"/>
      <c r="F35" s="360">
        <v>139</v>
      </c>
      <c r="G35" s="360">
        <v>159</v>
      </c>
      <c r="H35" s="360">
        <v>126</v>
      </c>
      <c r="I35" s="361"/>
      <c r="J35" s="361"/>
      <c r="K35" s="362"/>
    </row>
    <row r="36" spans="1:11" ht="15.75" customHeight="1" x14ac:dyDescent="0.2">
      <c r="A36" s="322" t="s">
        <v>126</v>
      </c>
      <c r="B36" s="5" t="s">
        <v>112</v>
      </c>
      <c r="C36" s="354">
        <v>139</v>
      </c>
      <c r="D36" s="355"/>
      <c r="E36" s="355"/>
      <c r="F36" s="354">
        <v>135</v>
      </c>
      <c r="G36" s="354">
        <v>162</v>
      </c>
      <c r="H36" s="354">
        <v>136</v>
      </c>
      <c r="I36" s="355"/>
      <c r="J36" s="355"/>
      <c r="K36" s="356"/>
    </row>
    <row r="37" spans="1:11" ht="15.75" customHeight="1" x14ac:dyDescent="0.2">
      <c r="A37" s="322" t="s">
        <v>126</v>
      </c>
      <c r="B37" s="5" t="s">
        <v>113</v>
      </c>
      <c r="C37" s="354">
        <v>171</v>
      </c>
      <c r="D37" s="355"/>
      <c r="E37" s="355"/>
      <c r="F37" s="354">
        <v>162</v>
      </c>
      <c r="G37" s="354">
        <v>161</v>
      </c>
      <c r="H37" s="354">
        <v>133</v>
      </c>
      <c r="I37" s="355"/>
      <c r="J37" s="355"/>
      <c r="K37" s="356"/>
    </row>
    <row r="38" spans="1:11" ht="15.75" customHeight="1" thickBot="1" x14ac:dyDescent="0.25">
      <c r="A38" s="323" t="s">
        <v>126</v>
      </c>
      <c r="B38" s="324" t="s">
        <v>114</v>
      </c>
      <c r="C38" s="357">
        <v>138</v>
      </c>
      <c r="D38" s="358"/>
      <c r="E38" s="358"/>
      <c r="F38" s="357">
        <v>172</v>
      </c>
      <c r="G38" s="357">
        <v>127</v>
      </c>
      <c r="H38" s="357">
        <v>126</v>
      </c>
      <c r="I38" s="358"/>
      <c r="J38" s="358"/>
      <c r="K38" s="359"/>
    </row>
    <row r="39" spans="1:11" ht="15.75" customHeight="1" x14ac:dyDescent="0.2">
      <c r="A39" s="326" t="s">
        <v>127</v>
      </c>
      <c r="B39" s="327" t="s">
        <v>111</v>
      </c>
      <c r="C39" s="360">
        <v>163</v>
      </c>
      <c r="D39" s="361"/>
      <c r="E39" s="360">
        <v>198</v>
      </c>
      <c r="F39" s="360">
        <v>203</v>
      </c>
      <c r="G39" s="360">
        <v>128</v>
      </c>
      <c r="H39" s="360">
        <v>169</v>
      </c>
      <c r="I39" s="361"/>
      <c r="J39" s="361"/>
      <c r="K39" s="362"/>
    </row>
    <row r="40" spans="1:11" ht="15.75" customHeight="1" x14ac:dyDescent="0.2">
      <c r="A40" s="322" t="s">
        <v>127</v>
      </c>
      <c r="B40" s="5" t="s">
        <v>112</v>
      </c>
      <c r="C40" s="354">
        <v>179</v>
      </c>
      <c r="D40" s="355"/>
      <c r="E40" s="354">
        <v>209</v>
      </c>
      <c r="F40" s="354">
        <v>169</v>
      </c>
      <c r="G40" s="354">
        <v>186</v>
      </c>
      <c r="H40" s="354">
        <v>159</v>
      </c>
      <c r="I40" s="355"/>
      <c r="J40" s="355"/>
      <c r="K40" s="356"/>
    </row>
    <row r="41" spans="1:11" ht="15.75" customHeight="1" x14ac:dyDescent="0.2">
      <c r="A41" s="322" t="s">
        <v>127</v>
      </c>
      <c r="B41" s="5" t="s">
        <v>113</v>
      </c>
      <c r="C41" s="348">
        <v>224</v>
      </c>
      <c r="D41" s="355"/>
      <c r="E41" s="354">
        <v>217</v>
      </c>
      <c r="F41" s="354">
        <v>178</v>
      </c>
      <c r="G41" s="354">
        <v>130</v>
      </c>
      <c r="H41" s="354">
        <v>142</v>
      </c>
      <c r="I41" s="355"/>
      <c r="J41" s="355"/>
      <c r="K41" s="356"/>
    </row>
    <row r="42" spans="1:11" ht="15.75" customHeight="1" thickBot="1" x14ac:dyDescent="0.25">
      <c r="A42" s="323" t="s">
        <v>127</v>
      </c>
      <c r="B42" s="324" t="s">
        <v>114</v>
      </c>
      <c r="C42" s="357">
        <v>111</v>
      </c>
      <c r="D42" s="358"/>
      <c r="E42" s="357">
        <v>155</v>
      </c>
      <c r="F42" s="357">
        <v>192</v>
      </c>
      <c r="G42" s="357">
        <v>165</v>
      </c>
      <c r="H42" s="357">
        <v>153</v>
      </c>
      <c r="I42" s="358"/>
      <c r="J42" s="358"/>
      <c r="K42" s="359"/>
    </row>
    <row r="43" spans="1:11" ht="15.75" customHeight="1" x14ac:dyDescent="0.2">
      <c r="A43" s="326" t="s">
        <v>139</v>
      </c>
      <c r="B43" s="327" t="s">
        <v>111</v>
      </c>
      <c r="C43" s="360">
        <v>114</v>
      </c>
      <c r="D43" s="361">
        <v>146</v>
      </c>
      <c r="E43" s="360">
        <v>142</v>
      </c>
      <c r="F43" s="360">
        <v>176</v>
      </c>
      <c r="G43" s="360"/>
      <c r="H43" s="360"/>
      <c r="I43" s="361">
        <v>113</v>
      </c>
      <c r="J43" s="361"/>
      <c r="K43" s="362"/>
    </row>
    <row r="44" spans="1:11" ht="15.75" customHeight="1" x14ac:dyDescent="0.2">
      <c r="A44" s="322" t="s">
        <v>139</v>
      </c>
      <c r="B44" s="5" t="s">
        <v>112</v>
      </c>
      <c r="C44" s="354">
        <v>136</v>
      </c>
      <c r="D44" s="355">
        <v>133</v>
      </c>
      <c r="E44" s="354">
        <v>160</v>
      </c>
      <c r="F44" s="354">
        <v>158</v>
      </c>
      <c r="G44" s="354"/>
      <c r="H44" s="354"/>
      <c r="I44" s="355">
        <v>123</v>
      </c>
      <c r="J44" s="355"/>
      <c r="K44" s="356"/>
    </row>
    <row r="45" spans="1:11" ht="15.75" customHeight="1" x14ac:dyDescent="0.2">
      <c r="A45" s="322" t="s">
        <v>139</v>
      </c>
      <c r="B45" s="5" t="s">
        <v>113</v>
      </c>
      <c r="C45" s="354">
        <v>151</v>
      </c>
      <c r="D45" s="355">
        <v>188</v>
      </c>
      <c r="E45" s="354">
        <v>201</v>
      </c>
      <c r="F45" s="354">
        <v>166</v>
      </c>
      <c r="G45" s="354"/>
      <c r="H45" s="354"/>
      <c r="I45" s="355">
        <v>144</v>
      </c>
      <c r="J45" s="355"/>
      <c r="K45" s="356"/>
    </row>
    <row r="46" spans="1:11" ht="15.75" customHeight="1" thickBot="1" x14ac:dyDescent="0.25">
      <c r="A46" s="323" t="s">
        <v>139</v>
      </c>
      <c r="B46" s="324" t="s">
        <v>114</v>
      </c>
      <c r="C46" s="357">
        <v>136</v>
      </c>
      <c r="D46" s="358">
        <v>155</v>
      </c>
      <c r="E46" s="357">
        <v>182</v>
      </c>
      <c r="F46" s="357">
        <v>159</v>
      </c>
      <c r="G46" s="357"/>
      <c r="H46" s="357"/>
      <c r="I46" s="358">
        <v>99</v>
      </c>
      <c r="J46" s="358"/>
      <c r="K46" s="359"/>
    </row>
  </sheetData>
  <mergeCells count="1">
    <mergeCell ref="A1:B2"/>
  </mergeCells>
  <conditionalFormatting sqref="C3:K46">
    <cfRule type="cellIs" dxfId="3" priority="1" stopIfTrue="1" operator="greaterThanOrEqual">
      <formula>200</formula>
    </cfRule>
    <cfRule type="cellIs" dxfId="2" priority="2" stopIfTrue="1" operator="greaterThanOrEqual">
      <formula>200</formula>
    </cfRule>
  </conditionalFormatting>
  <pageMargins left="0.25" right="0.25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6"/>
  <sheetViews>
    <sheetView tabSelected="1" view="pageBreakPreview" zoomScale="90" zoomScaleNormal="100" zoomScaleSheetLayoutView="90" workbookViewId="0">
      <selection activeCell="T48" sqref="T48"/>
    </sheetView>
  </sheetViews>
  <sheetFormatPr defaultRowHeight="12.75" x14ac:dyDescent="0.2"/>
  <cols>
    <col min="1" max="1" width="5.42578125" bestFit="1" customWidth="1"/>
    <col min="2" max="2" width="3.85546875" bestFit="1" customWidth="1"/>
    <col min="3" max="4" width="7.5703125" bestFit="1" customWidth="1"/>
    <col min="5" max="5" width="9.85546875" bestFit="1" customWidth="1"/>
    <col min="6" max="6" width="6.85546875" bestFit="1" customWidth="1"/>
    <col min="7" max="7" width="8.85546875" bestFit="1" customWidth="1"/>
    <col min="8" max="8" width="10" bestFit="1" customWidth="1"/>
    <col min="9" max="9" width="9" bestFit="1" customWidth="1"/>
    <col min="10" max="10" width="8.140625" bestFit="1" customWidth="1"/>
    <col min="11" max="11" width="10.7109375" customWidth="1"/>
  </cols>
  <sheetData>
    <row r="1" spans="1:11" ht="24" x14ac:dyDescent="0.2">
      <c r="A1" s="522" t="s">
        <v>140</v>
      </c>
      <c r="B1" s="526"/>
      <c r="C1" s="342" t="s">
        <v>48</v>
      </c>
      <c r="D1" s="343" t="s">
        <v>23</v>
      </c>
      <c r="E1" s="343" t="s">
        <v>25</v>
      </c>
      <c r="F1" s="344" t="s">
        <v>27</v>
      </c>
      <c r="G1" s="344" t="s">
        <v>60</v>
      </c>
      <c r="H1" s="343" t="s">
        <v>46</v>
      </c>
      <c r="I1" s="344" t="s">
        <v>14</v>
      </c>
      <c r="J1" s="344" t="s">
        <v>16</v>
      </c>
      <c r="K1" s="369" t="s">
        <v>18</v>
      </c>
    </row>
    <row r="2" spans="1:11" ht="13.5" thickBot="1" x14ac:dyDescent="0.25">
      <c r="A2" s="524"/>
      <c r="B2" s="527"/>
      <c r="C2" s="310">
        <f t="shared" ref="C2:K2" si="0">MAX(C7:C46)</f>
        <v>244</v>
      </c>
      <c r="D2" s="310">
        <f t="shared" si="0"/>
        <v>244</v>
      </c>
      <c r="E2" s="310">
        <f t="shared" si="0"/>
        <v>222</v>
      </c>
      <c r="F2" s="310">
        <f t="shared" si="0"/>
        <v>220</v>
      </c>
      <c r="G2" s="310">
        <f t="shared" si="0"/>
        <v>217</v>
      </c>
      <c r="H2" s="310">
        <f t="shared" si="0"/>
        <v>214</v>
      </c>
      <c r="I2" s="310">
        <f t="shared" si="0"/>
        <v>212</v>
      </c>
      <c r="J2" s="310">
        <f t="shared" si="0"/>
        <v>216</v>
      </c>
      <c r="K2" s="332">
        <f t="shared" si="0"/>
        <v>188</v>
      </c>
    </row>
    <row r="3" spans="1:11" ht="15.75" customHeight="1" x14ac:dyDescent="0.2">
      <c r="A3" s="311" t="s">
        <v>115</v>
      </c>
      <c r="B3" s="312" t="s">
        <v>111</v>
      </c>
      <c r="C3" s="313"/>
      <c r="D3" s="313"/>
      <c r="E3" s="314">
        <v>177</v>
      </c>
      <c r="F3" s="314">
        <v>189</v>
      </c>
      <c r="G3" s="314">
        <v>174</v>
      </c>
      <c r="H3" s="314">
        <v>171</v>
      </c>
      <c r="I3" s="314">
        <v>169</v>
      </c>
      <c r="J3" s="314">
        <v>168</v>
      </c>
      <c r="K3" s="333">
        <v>149</v>
      </c>
    </row>
    <row r="4" spans="1:11" ht="15.75" customHeight="1" x14ac:dyDescent="0.2">
      <c r="A4" s="315" t="s">
        <v>115</v>
      </c>
      <c r="B4" s="2" t="s">
        <v>112</v>
      </c>
      <c r="C4" s="206"/>
      <c r="D4" s="206"/>
      <c r="E4" s="107">
        <v>215</v>
      </c>
      <c r="F4" s="107">
        <v>203</v>
      </c>
      <c r="G4" s="107">
        <v>135</v>
      </c>
      <c r="H4" s="107">
        <v>154</v>
      </c>
      <c r="I4" s="107">
        <v>184</v>
      </c>
      <c r="J4" s="107">
        <v>224</v>
      </c>
      <c r="K4" s="334">
        <v>160</v>
      </c>
    </row>
    <row r="5" spans="1:11" ht="15.75" customHeight="1" x14ac:dyDescent="0.2">
      <c r="A5" s="315" t="s">
        <v>115</v>
      </c>
      <c r="B5" s="2" t="s">
        <v>113</v>
      </c>
      <c r="C5" s="206"/>
      <c r="D5" s="206"/>
      <c r="E5" s="107">
        <v>190</v>
      </c>
      <c r="F5" s="107">
        <v>221</v>
      </c>
      <c r="G5" s="107">
        <v>184</v>
      </c>
      <c r="H5" s="107">
        <v>167</v>
      </c>
      <c r="I5" s="107">
        <v>205</v>
      </c>
      <c r="J5" s="107">
        <v>192</v>
      </c>
      <c r="K5" s="334">
        <v>144</v>
      </c>
    </row>
    <row r="6" spans="1:11" ht="15.75" customHeight="1" thickBot="1" x14ac:dyDescent="0.25">
      <c r="A6" s="316" t="s">
        <v>115</v>
      </c>
      <c r="B6" s="317" t="s">
        <v>114</v>
      </c>
      <c r="C6" s="318"/>
      <c r="D6" s="318"/>
      <c r="E6" s="319">
        <v>185</v>
      </c>
      <c r="F6" s="319">
        <v>217</v>
      </c>
      <c r="G6" s="319">
        <v>159</v>
      </c>
      <c r="H6" s="319">
        <v>158</v>
      </c>
      <c r="I6" s="319">
        <v>247</v>
      </c>
      <c r="J6" s="319">
        <v>142</v>
      </c>
      <c r="K6" s="335">
        <v>152</v>
      </c>
    </row>
    <row r="7" spans="1:11" ht="15.75" customHeight="1" x14ac:dyDescent="0.2">
      <c r="A7" s="311" t="s">
        <v>116</v>
      </c>
      <c r="B7" s="312" t="s">
        <v>111</v>
      </c>
      <c r="C7" s="320">
        <v>158</v>
      </c>
      <c r="D7" s="314">
        <v>178</v>
      </c>
      <c r="E7" s="314">
        <v>195</v>
      </c>
      <c r="F7" s="314">
        <v>173</v>
      </c>
      <c r="G7" s="314">
        <v>174</v>
      </c>
      <c r="H7" s="314">
        <v>201</v>
      </c>
      <c r="I7" s="314">
        <v>139</v>
      </c>
      <c r="J7" s="314">
        <v>157</v>
      </c>
      <c r="K7" s="336"/>
    </row>
    <row r="8" spans="1:11" ht="15.75" customHeight="1" x14ac:dyDescent="0.2">
      <c r="A8" s="315" t="s">
        <v>116</v>
      </c>
      <c r="B8" s="2" t="s">
        <v>112</v>
      </c>
      <c r="C8" s="44">
        <v>114</v>
      </c>
      <c r="D8" s="107">
        <v>158</v>
      </c>
      <c r="E8" s="107">
        <v>204</v>
      </c>
      <c r="F8" s="107">
        <v>185</v>
      </c>
      <c r="G8" s="107">
        <v>164</v>
      </c>
      <c r="H8" s="107">
        <v>153</v>
      </c>
      <c r="I8" s="107">
        <v>144</v>
      </c>
      <c r="J8" s="107">
        <v>205</v>
      </c>
      <c r="K8" s="337"/>
    </row>
    <row r="9" spans="1:11" ht="15.75" customHeight="1" x14ac:dyDescent="0.2">
      <c r="A9" s="315" t="s">
        <v>117</v>
      </c>
      <c r="B9" s="2" t="s">
        <v>113</v>
      </c>
      <c r="C9" s="44">
        <v>145</v>
      </c>
      <c r="D9" s="107">
        <v>161</v>
      </c>
      <c r="E9" s="107">
        <v>191</v>
      </c>
      <c r="F9" s="107">
        <v>216</v>
      </c>
      <c r="G9" s="107">
        <v>173</v>
      </c>
      <c r="H9" s="107">
        <v>206</v>
      </c>
      <c r="I9" s="107">
        <v>179</v>
      </c>
      <c r="J9" s="107">
        <v>209</v>
      </c>
      <c r="K9" s="337"/>
    </row>
    <row r="10" spans="1:11" ht="15.75" customHeight="1" thickBot="1" x14ac:dyDescent="0.25">
      <c r="A10" s="316" t="s">
        <v>117</v>
      </c>
      <c r="B10" s="317" t="s">
        <v>114</v>
      </c>
      <c r="C10" s="321">
        <v>111</v>
      </c>
      <c r="D10" s="319">
        <v>244</v>
      </c>
      <c r="E10" s="319">
        <v>163</v>
      </c>
      <c r="F10" s="319">
        <v>179</v>
      </c>
      <c r="G10" s="319">
        <v>168</v>
      </c>
      <c r="H10" s="319">
        <v>180</v>
      </c>
      <c r="I10" s="319">
        <v>173</v>
      </c>
      <c r="J10" s="319">
        <v>166</v>
      </c>
      <c r="K10" s="338"/>
    </row>
    <row r="11" spans="1:11" ht="15.75" customHeight="1" x14ac:dyDescent="0.2">
      <c r="A11" s="311" t="s">
        <v>110</v>
      </c>
      <c r="B11" s="312" t="s">
        <v>111</v>
      </c>
      <c r="C11" s="320">
        <v>107</v>
      </c>
      <c r="D11" s="314">
        <v>188</v>
      </c>
      <c r="E11" s="314">
        <v>170</v>
      </c>
      <c r="F11" s="314">
        <v>136</v>
      </c>
      <c r="G11" s="314">
        <v>141</v>
      </c>
      <c r="H11" s="313"/>
      <c r="I11" s="314">
        <v>139</v>
      </c>
      <c r="J11" s="314">
        <v>209</v>
      </c>
      <c r="K11" s="336"/>
    </row>
    <row r="12" spans="1:11" ht="15.75" customHeight="1" x14ac:dyDescent="0.2">
      <c r="A12" s="322" t="s">
        <v>110</v>
      </c>
      <c r="B12" s="5" t="s">
        <v>112</v>
      </c>
      <c r="C12" s="100">
        <v>133</v>
      </c>
      <c r="D12" s="102">
        <v>137</v>
      </c>
      <c r="E12" s="102">
        <v>159</v>
      </c>
      <c r="F12" s="102">
        <v>179</v>
      </c>
      <c r="G12" s="102">
        <v>128</v>
      </c>
      <c r="H12" s="46"/>
      <c r="I12" s="102">
        <v>199</v>
      </c>
      <c r="J12" s="102">
        <v>169</v>
      </c>
      <c r="K12" s="339"/>
    </row>
    <row r="13" spans="1:11" ht="15.75" customHeight="1" x14ac:dyDescent="0.2">
      <c r="A13" s="322" t="s">
        <v>110</v>
      </c>
      <c r="B13" s="5" t="s">
        <v>113</v>
      </c>
      <c r="C13" s="100">
        <v>138</v>
      </c>
      <c r="D13" s="102">
        <v>165</v>
      </c>
      <c r="E13" s="102">
        <v>160</v>
      </c>
      <c r="F13" s="102">
        <v>191</v>
      </c>
      <c r="G13" s="102">
        <v>159</v>
      </c>
      <c r="H13" s="46"/>
      <c r="I13" s="102">
        <v>191</v>
      </c>
      <c r="J13" s="102">
        <v>170</v>
      </c>
      <c r="K13" s="339"/>
    </row>
    <row r="14" spans="1:11" ht="15.75" customHeight="1" thickBot="1" x14ac:dyDescent="0.25">
      <c r="A14" s="323" t="s">
        <v>110</v>
      </c>
      <c r="B14" s="324" t="s">
        <v>114</v>
      </c>
      <c r="C14" s="141">
        <v>165</v>
      </c>
      <c r="D14" s="142">
        <v>195</v>
      </c>
      <c r="E14" s="142">
        <v>185</v>
      </c>
      <c r="F14" s="142">
        <v>147</v>
      </c>
      <c r="G14" s="142">
        <v>217</v>
      </c>
      <c r="H14" s="325"/>
      <c r="I14" s="319">
        <v>201</v>
      </c>
      <c r="J14" s="142">
        <v>137</v>
      </c>
      <c r="K14" s="340"/>
    </row>
    <row r="15" spans="1:11" ht="15.75" customHeight="1" x14ac:dyDescent="0.2">
      <c r="A15" s="326" t="s">
        <v>118</v>
      </c>
      <c r="B15" s="327" t="s">
        <v>111</v>
      </c>
      <c r="C15" s="328">
        <v>135</v>
      </c>
      <c r="D15" s="329"/>
      <c r="E15" s="328">
        <v>186</v>
      </c>
      <c r="F15" s="328">
        <v>216</v>
      </c>
      <c r="G15" s="328">
        <v>176</v>
      </c>
      <c r="H15" s="328">
        <v>160</v>
      </c>
      <c r="I15" s="329"/>
      <c r="J15" s="328">
        <v>175</v>
      </c>
      <c r="K15" s="341"/>
    </row>
    <row r="16" spans="1:11" ht="15.75" customHeight="1" x14ac:dyDescent="0.2">
      <c r="A16" s="322" t="s">
        <v>118</v>
      </c>
      <c r="B16" s="5" t="s">
        <v>112</v>
      </c>
      <c r="C16" s="102">
        <v>148</v>
      </c>
      <c r="D16" s="46"/>
      <c r="E16" s="102">
        <v>196</v>
      </c>
      <c r="F16" s="102">
        <v>180</v>
      </c>
      <c r="G16" s="102">
        <v>154</v>
      </c>
      <c r="H16" s="102">
        <v>148</v>
      </c>
      <c r="I16" s="46"/>
      <c r="J16" s="102">
        <v>178</v>
      </c>
      <c r="K16" s="339"/>
    </row>
    <row r="17" spans="1:11" ht="15.75" customHeight="1" x14ac:dyDescent="0.2">
      <c r="A17" s="322" t="s">
        <v>119</v>
      </c>
      <c r="B17" s="5" t="s">
        <v>113</v>
      </c>
      <c r="C17" s="102">
        <v>244</v>
      </c>
      <c r="D17" s="46"/>
      <c r="E17" s="102">
        <v>149</v>
      </c>
      <c r="F17" s="102">
        <v>195</v>
      </c>
      <c r="G17" s="102">
        <v>190</v>
      </c>
      <c r="H17" s="102">
        <v>183</v>
      </c>
      <c r="I17" s="46"/>
      <c r="J17" s="102">
        <v>162</v>
      </c>
      <c r="K17" s="339"/>
    </row>
    <row r="18" spans="1:11" ht="15.75" customHeight="1" thickBot="1" x14ac:dyDescent="0.25">
      <c r="A18" s="323" t="s">
        <v>119</v>
      </c>
      <c r="B18" s="324" t="s">
        <v>114</v>
      </c>
      <c r="C18" s="319">
        <v>175</v>
      </c>
      <c r="D18" s="325"/>
      <c r="E18" s="142">
        <v>171</v>
      </c>
      <c r="F18" s="142">
        <v>0</v>
      </c>
      <c r="G18" s="142">
        <v>120</v>
      </c>
      <c r="H18" s="142">
        <v>145</v>
      </c>
      <c r="I18" s="325"/>
      <c r="J18" s="142">
        <v>182</v>
      </c>
      <c r="K18" s="340"/>
    </row>
    <row r="19" spans="1:11" ht="15.75" customHeight="1" x14ac:dyDescent="0.2">
      <c r="A19" s="326" t="s">
        <v>120</v>
      </c>
      <c r="B19" s="327" t="s">
        <v>111</v>
      </c>
      <c r="C19" s="328">
        <v>168</v>
      </c>
      <c r="D19" s="329"/>
      <c r="E19" s="329"/>
      <c r="F19" s="328">
        <v>169</v>
      </c>
      <c r="G19" s="328">
        <v>134</v>
      </c>
      <c r="H19" s="328">
        <v>151</v>
      </c>
      <c r="I19" s="329"/>
      <c r="J19" s="328">
        <v>139</v>
      </c>
      <c r="K19" s="341"/>
    </row>
    <row r="20" spans="1:11" ht="15.75" customHeight="1" x14ac:dyDescent="0.2">
      <c r="A20" s="322" t="s">
        <v>120</v>
      </c>
      <c r="B20" s="5" t="s">
        <v>112</v>
      </c>
      <c r="C20" s="102">
        <v>115</v>
      </c>
      <c r="D20" s="46"/>
      <c r="E20" s="46"/>
      <c r="F20" s="102">
        <v>150</v>
      </c>
      <c r="G20" s="102">
        <v>188</v>
      </c>
      <c r="H20" s="102">
        <v>187</v>
      </c>
      <c r="I20" s="46"/>
      <c r="J20" s="102">
        <v>186</v>
      </c>
      <c r="K20" s="339"/>
    </row>
    <row r="21" spans="1:11" ht="15.75" customHeight="1" x14ac:dyDescent="0.2">
      <c r="A21" s="322" t="s">
        <v>120</v>
      </c>
      <c r="B21" s="5" t="s">
        <v>113</v>
      </c>
      <c r="C21" s="102">
        <v>163</v>
      </c>
      <c r="D21" s="46"/>
      <c r="E21" s="46"/>
      <c r="F21" s="102">
        <v>189</v>
      </c>
      <c r="G21" s="102">
        <v>114</v>
      </c>
      <c r="H21" s="102">
        <v>145</v>
      </c>
      <c r="I21" s="46"/>
      <c r="J21" s="102">
        <v>203</v>
      </c>
      <c r="K21" s="339"/>
    </row>
    <row r="22" spans="1:11" ht="15.75" customHeight="1" thickBot="1" x14ac:dyDescent="0.25">
      <c r="A22" s="323" t="s">
        <v>120</v>
      </c>
      <c r="B22" s="324" t="s">
        <v>114</v>
      </c>
      <c r="C22" s="319">
        <v>155</v>
      </c>
      <c r="D22" s="325"/>
      <c r="E22" s="325"/>
      <c r="F22" s="142">
        <v>195</v>
      </c>
      <c r="G22" s="142">
        <v>176</v>
      </c>
      <c r="H22" s="142">
        <v>175</v>
      </c>
      <c r="I22" s="325"/>
      <c r="J22" s="142">
        <v>209</v>
      </c>
      <c r="K22" s="340"/>
    </row>
    <row r="23" spans="1:11" ht="15.75" customHeight="1" x14ac:dyDescent="0.2">
      <c r="A23" s="326" t="s">
        <v>121</v>
      </c>
      <c r="B23" s="327" t="s">
        <v>111</v>
      </c>
      <c r="C23" s="329"/>
      <c r="D23" s="328">
        <v>209</v>
      </c>
      <c r="E23" s="328">
        <v>158</v>
      </c>
      <c r="F23" s="329"/>
      <c r="G23" s="328">
        <v>195</v>
      </c>
      <c r="H23" s="328">
        <v>148</v>
      </c>
      <c r="I23" s="329"/>
      <c r="J23" s="328">
        <v>203</v>
      </c>
      <c r="K23" s="341"/>
    </row>
    <row r="24" spans="1:11" ht="15.75" customHeight="1" x14ac:dyDescent="0.2">
      <c r="A24" s="322" t="s">
        <v>121</v>
      </c>
      <c r="B24" s="5" t="s">
        <v>112</v>
      </c>
      <c r="C24" s="46"/>
      <c r="D24" s="102">
        <v>173</v>
      </c>
      <c r="E24" s="102">
        <v>158</v>
      </c>
      <c r="F24" s="46"/>
      <c r="G24" s="102">
        <v>179</v>
      </c>
      <c r="H24" s="102">
        <v>166</v>
      </c>
      <c r="I24" s="46"/>
      <c r="J24" s="102">
        <v>154</v>
      </c>
      <c r="K24" s="339"/>
    </row>
    <row r="25" spans="1:11" ht="15.75" customHeight="1" x14ac:dyDescent="0.2">
      <c r="A25" s="322" t="s">
        <v>121</v>
      </c>
      <c r="B25" s="5" t="s">
        <v>113</v>
      </c>
      <c r="C25" s="46"/>
      <c r="D25" s="102">
        <v>158</v>
      </c>
      <c r="E25" s="102">
        <v>155</v>
      </c>
      <c r="F25" s="46"/>
      <c r="G25" s="102">
        <v>145</v>
      </c>
      <c r="H25" s="102">
        <v>149</v>
      </c>
      <c r="I25" s="46"/>
      <c r="J25" s="102">
        <v>179</v>
      </c>
      <c r="K25" s="339"/>
    </row>
    <row r="26" spans="1:11" ht="15.75" customHeight="1" thickBot="1" x14ac:dyDescent="0.25">
      <c r="A26" s="323" t="s">
        <v>121</v>
      </c>
      <c r="B26" s="324" t="s">
        <v>114</v>
      </c>
      <c r="C26" s="325"/>
      <c r="D26" s="142">
        <v>192</v>
      </c>
      <c r="E26" s="142">
        <v>159</v>
      </c>
      <c r="F26" s="325"/>
      <c r="G26" s="142">
        <v>133</v>
      </c>
      <c r="H26" s="142">
        <v>137</v>
      </c>
      <c r="I26" s="325"/>
      <c r="J26" s="142">
        <v>168</v>
      </c>
      <c r="K26" s="340"/>
    </row>
    <row r="27" spans="1:11" ht="15.75" customHeight="1" x14ac:dyDescent="0.2">
      <c r="A27" s="326" t="s">
        <v>122</v>
      </c>
      <c r="B27" s="327" t="s">
        <v>111</v>
      </c>
      <c r="C27" s="329"/>
      <c r="D27" s="328">
        <v>164</v>
      </c>
      <c r="E27" s="328">
        <v>185</v>
      </c>
      <c r="F27" s="328">
        <v>159</v>
      </c>
      <c r="G27" s="329"/>
      <c r="H27" s="329"/>
      <c r="I27" s="329"/>
      <c r="J27" s="328">
        <v>178</v>
      </c>
      <c r="K27" s="341"/>
    </row>
    <row r="28" spans="1:11" ht="15.75" customHeight="1" x14ac:dyDescent="0.2">
      <c r="A28" s="322" t="s">
        <v>122</v>
      </c>
      <c r="B28" s="5" t="s">
        <v>112</v>
      </c>
      <c r="C28" s="46"/>
      <c r="D28" s="102">
        <v>154</v>
      </c>
      <c r="E28" s="102">
        <v>190</v>
      </c>
      <c r="F28" s="102">
        <v>195</v>
      </c>
      <c r="G28" s="46"/>
      <c r="H28" s="46"/>
      <c r="I28" s="46"/>
      <c r="J28" s="102">
        <v>216</v>
      </c>
      <c r="K28" s="339"/>
    </row>
    <row r="29" spans="1:11" ht="15.75" customHeight="1" x14ac:dyDescent="0.2">
      <c r="A29" s="322" t="s">
        <v>122</v>
      </c>
      <c r="B29" s="5" t="s">
        <v>113</v>
      </c>
      <c r="C29" s="46"/>
      <c r="D29" s="102">
        <v>165</v>
      </c>
      <c r="E29" s="102">
        <v>187</v>
      </c>
      <c r="F29" s="102">
        <v>214</v>
      </c>
      <c r="G29" s="46"/>
      <c r="H29" s="46"/>
      <c r="I29" s="46"/>
      <c r="J29" s="102">
        <v>142</v>
      </c>
      <c r="K29" s="339"/>
    </row>
    <row r="30" spans="1:11" ht="15.75" customHeight="1" thickBot="1" x14ac:dyDescent="0.25">
      <c r="A30" s="323" t="s">
        <v>122</v>
      </c>
      <c r="B30" s="324" t="s">
        <v>114</v>
      </c>
      <c r="C30" s="325"/>
      <c r="D30" s="319">
        <v>140</v>
      </c>
      <c r="E30" s="142">
        <v>156</v>
      </c>
      <c r="F30" s="142">
        <v>161</v>
      </c>
      <c r="G30" s="325"/>
      <c r="H30" s="325"/>
      <c r="I30" s="325"/>
      <c r="J30" s="142">
        <v>202</v>
      </c>
      <c r="K30" s="340"/>
    </row>
    <row r="31" spans="1:11" ht="15.75" customHeight="1" x14ac:dyDescent="0.2">
      <c r="A31" s="326" t="s">
        <v>124</v>
      </c>
      <c r="B31" s="327" t="s">
        <v>111</v>
      </c>
      <c r="C31" s="329"/>
      <c r="D31" s="329"/>
      <c r="E31" s="328">
        <v>163</v>
      </c>
      <c r="F31" s="328">
        <v>193</v>
      </c>
      <c r="G31" s="328">
        <v>138</v>
      </c>
      <c r="H31" s="329"/>
      <c r="I31" s="329"/>
      <c r="J31" s="328">
        <v>202</v>
      </c>
      <c r="K31" s="341"/>
    </row>
    <row r="32" spans="1:11" ht="15.75" customHeight="1" x14ac:dyDescent="0.2">
      <c r="A32" s="322" t="s">
        <v>124</v>
      </c>
      <c r="B32" s="5" t="s">
        <v>112</v>
      </c>
      <c r="C32" s="46"/>
      <c r="D32" s="46"/>
      <c r="E32" s="102">
        <v>201</v>
      </c>
      <c r="F32" s="102">
        <v>220</v>
      </c>
      <c r="G32" s="102">
        <v>204</v>
      </c>
      <c r="H32" s="46"/>
      <c r="I32" s="46"/>
      <c r="J32" s="102">
        <v>173</v>
      </c>
      <c r="K32" s="339"/>
    </row>
    <row r="33" spans="1:11" ht="15.75" customHeight="1" x14ac:dyDescent="0.2">
      <c r="A33" s="322" t="s">
        <v>125</v>
      </c>
      <c r="B33" s="5" t="s">
        <v>113</v>
      </c>
      <c r="C33" s="46"/>
      <c r="D33" s="46"/>
      <c r="E33" s="102">
        <v>154</v>
      </c>
      <c r="F33" s="102">
        <v>173</v>
      </c>
      <c r="G33" s="102">
        <v>181</v>
      </c>
      <c r="H33" s="46"/>
      <c r="I33" s="46"/>
      <c r="J33" s="102">
        <v>188</v>
      </c>
      <c r="K33" s="339"/>
    </row>
    <row r="34" spans="1:11" ht="15.75" customHeight="1" thickBot="1" x14ac:dyDescent="0.25">
      <c r="A34" s="323" t="s">
        <v>125</v>
      </c>
      <c r="B34" s="324" t="s">
        <v>114</v>
      </c>
      <c r="C34" s="330"/>
      <c r="D34" s="330"/>
      <c r="E34" s="331">
        <v>184</v>
      </c>
      <c r="F34" s="331">
        <v>182</v>
      </c>
      <c r="G34" s="331">
        <v>160</v>
      </c>
      <c r="H34" s="330"/>
      <c r="I34" s="330"/>
      <c r="J34" s="331">
        <v>164</v>
      </c>
      <c r="K34" s="340"/>
    </row>
    <row r="35" spans="1:11" ht="15.75" customHeight="1" x14ac:dyDescent="0.2">
      <c r="A35" s="326" t="s">
        <v>126</v>
      </c>
      <c r="B35" s="327" t="s">
        <v>111</v>
      </c>
      <c r="C35" s="329"/>
      <c r="D35" s="328">
        <v>171</v>
      </c>
      <c r="E35" s="328">
        <v>180</v>
      </c>
      <c r="F35" s="328">
        <v>215</v>
      </c>
      <c r="G35" s="328">
        <v>173</v>
      </c>
      <c r="H35" s="329"/>
      <c r="I35" s="329"/>
      <c r="J35" s="329"/>
      <c r="K35" s="341"/>
    </row>
    <row r="36" spans="1:11" ht="15.75" customHeight="1" x14ac:dyDescent="0.2">
      <c r="A36" s="322" t="s">
        <v>126</v>
      </c>
      <c r="B36" s="5" t="s">
        <v>112</v>
      </c>
      <c r="C36" s="46"/>
      <c r="D36" s="102">
        <v>167</v>
      </c>
      <c r="E36" s="102">
        <v>222</v>
      </c>
      <c r="F36" s="102">
        <v>139</v>
      </c>
      <c r="G36" s="102">
        <v>125</v>
      </c>
      <c r="H36" s="46"/>
      <c r="I36" s="46"/>
      <c r="J36" s="46"/>
      <c r="K36" s="339"/>
    </row>
    <row r="37" spans="1:11" ht="15.75" customHeight="1" x14ac:dyDescent="0.2">
      <c r="A37" s="322" t="s">
        <v>126</v>
      </c>
      <c r="B37" s="5" t="s">
        <v>113</v>
      </c>
      <c r="C37" s="46"/>
      <c r="D37" s="102">
        <v>179</v>
      </c>
      <c r="E37" s="102">
        <v>146</v>
      </c>
      <c r="F37" s="102">
        <v>174</v>
      </c>
      <c r="G37" s="102">
        <v>180</v>
      </c>
      <c r="H37" s="46"/>
      <c r="I37" s="46"/>
      <c r="J37" s="46"/>
      <c r="K37" s="339"/>
    </row>
    <row r="38" spans="1:11" ht="15.75" customHeight="1" thickBot="1" x14ac:dyDescent="0.25">
      <c r="A38" s="323" t="s">
        <v>126</v>
      </c>
      <c r="B38" s="324" t="s">
        <v>114</v>
      </c>
      <c r="C38" s="325"/>
      <c r="D38" s="142">
        <v>153</v>
      </c>
      <c r="E38" s="142">
        <v>148</v>
      </c>
      <c r="F38" s="142">
        <v>168</v>
      </c>
      <c r="G38" s="142">
        <v>156</v>
      </c>
      <c r="H38" s="325"/>
      <c r="I38" s="325"/>
      <c r="J38" s="325"/>
      <c r="K38" s="340"/>
    </row>
    <row r="39" spans="1:11" ht="15.75" customHeight="1" x14ac:dyDescent="0.2">
      <c r="A39" s="326" t="s">
        <v>127</v>
      </c>
      <c r="B39" s="327" t="s">
        <v>111</v>
      </c>
      <c r="C39" s="329"/>
      <c r="D39" s="328">
        <v>164</v>
      </c>
      <c r="E39" s="328">
        <v>158</v>
      </c>
      <c r="F39" s="328">
        <v>142</v>
      </c>
      <c r="G39" s="328">
        <v>105</v>
      </c>
      <c r="H39" s="328">
        <v>189</v>
      </c>
      <c r="I39" s="329"/>
      <c r="J39" s="328">
        <v>177</v>
      </c>
      <c r="K39" s="370">
        <v>132</v>
      </c>
    </row>
    <row r="40" spans="1:11" ht="15.75" customHeight="1" x14ac:dyDescent="0.2">
      <c r="A40" s="322" t="s">
        <v>127</v>
      </c>
      <c r="B40" s="5" t="s">
        <v>112</v>
      </c>
      <c r="C40" s="46"/>
      <c r="D40" s="102">
        <v>180</v>
      </c>
      <c r="E40" s="102">
        <v>167</v>
      </c>
      <c r="F40" s="102">
        <v>191</v>
      </c>
      <c r="G40" s="102">
        <v>167</v>
      </c>
      <c r="H40" s="102">
        <v>214</v>
      </c>
      <c r="I40" s="46"/>
      <c r="J40" s="102">
        <v>214</v>
      </c>
      <c r="K40" s="371">
        <v>142</v>
      </c>
    </row>
    <row r="41" spans="1:11" ht="15.75" customHeight="1" x14ac:dyDescent="0.2">
      <c r="A41" s="322" t="s">
        <v>127</v>
      </c>
      <c r="B41" s="5" t="s">
        <v>113</v>
      </c>
      <c r="C41" s="46"/>
      <c r="D41" s="102">
        <v>126</v>
      </c>
      <c r="E41" s="102">
        <v>172</v>
      </c>
      <c r="F41" s="102">
        <v>139</v>
      </c>
      <c r="G41" s="102">
        <v>184</v>
      </c>
      <c r="H41" s="102">
        <v>137</v>
      </c>
      <c r="I41" s="46"/>
      <c r="J41" s="102">
        <v>167</v>
      </c>
      <c r="K41" s="371">
        <v>188</v>
      </c>
    </row>
    <row r="42" spans="1:11" ht="15.75" customHeight="1" thickBot="1" x14ac:dyDescent="0.25">
      <c r="A42" s="323" t="s">
        <v>127</v>
      </c>
      <c r="B42" s="324" t="s">
        <v>114</v>
      </c>
      <c r="C42" s="325"/>
      <c r="D42" s="142">
        <v>170</v>
      </c>
      <c r="E42" s="142">
        <v>187</v>
      </c>
      <c r="F42" s="142">
        <v>167</v>
      </c>
      <c r="G42" s="142">
        <v>140</v>
      </c>
      <c r="H42" s="142">
        <v>132</v>
      </c>
      <c r="I42" s="325"/>
      <c r="J42" s="142">
        <v>191</v>
      </c>
      <c r="K42" s="372">
        <v>155</v>
      </c>
    </row>
    <row r="43" spans="1:11" ht="15.75" customHeight="1" x14ac:dyDescent="0.2">
      <c r="A43" s="326" t="s">
        <v>139</v>
      </c>
      <c r="B43" s="327" t="s">
        <v>111</v>
      </c>
      <c r="C43" s="329">
        <v>147</v>
      </c>
      <c r="D43" s="328">
        <v>220</v>
      </c>
      <c r="E43" s="328"/>
      <c r="F43" s="328">
        <v>187</v>
      </c>
      <c r="G43" s="328">
        <v>132</v>
      </c>
      <c r="H43" s="328"/>
      <c r="I43" s="329">
        <v>178</v>
      </c>
      <c r="J43" s="328">
        <v>199</v>
      </c>
      <c r="K43" s="370"/>
    </row>
    <row r="44" spans="1:11" ht="15.75" customHeight="1" x14ac:dyDescent="0.2">
      <c r="A44" s="322" t="s">
        <v>139</v>
      </c>
      <c r="B44" s="5" t="s">
        <v>112</v>
      </c>
      <c r="C44" s="46">
        <v>199</v>
      </c>
      <c r="D44" s="102">
        <v>202</v>
      </c>
      <c r="E44" s="102"/>
      <c r="F44" s="102">
        <v>169</v>
      </c>
      <c r="G44" s="102">
        <v>172</v>
      </c>
      <c r="H44" s="102"/>
      <c r="I44" s="46">
        <v>212</v>
      </c>
      <c r="J44" s="102">
        <v>198</v>
      </c>
      <c r="K44" s="371"/>
    </row>
    <row r="45" spans="1:11" ht="15.75" customHeight="1" x14ac:dyDescent="0.2">
      <c r="A45" s="322" t="s">
        <v>139</v>
      </c>
      <c r="B45" s="5" t="s">
        <v>113</v>
      </c>
      <c r="C45" s="46">
        <v>165</v>
      </c>
      <c r="D45" s="102">
        <v>158</v>
      </c>
      <c r="E45" s="102"/>
      <c r="F45" s="102">
        <v>198</v>
      </c>
      <c r="G45" s="102">
        <v>148</v>
      </c>
      <c r="H45" s="102"/>
      <c r="I45" s="46">
        <v>180</v>
      </c>
      <c r="J45" s="102">
        <v>204</v>
      </c>
      <c r="K45" s="371"/>
    </row>
    <row r="46" spans="1:11" ht="15.75" customHeight="1" thickBot="1" x14ac:dyDescent="0.25">
      <c r="A46" s="323" t="s">
        <v>139</v>
      </c>
      <c r="B46" s="324" t="s">
        <v>114</v>
      </c>
      <c r="C46" s="325">
        <v>167</v>
      </c>
      <c r="D46" s="142">
        <v>188</v>
      </c>
      <c r="E46" s="142"/>
      <c r="F46" s="142">
        <v>199</v>
      </c>
      <c r="G46" s="142">
        <v>157</v>
      </c>
      <c r="H46" s="142"/>
      <c r="I46" s="325">
        <v>162</v>
      </c>
      <c r="J46" s="142">
        <v>137</v>
      </c>
      <c r="K46" s="372"/>
    </row>
  </sheetData>
  <mergeCells count="1">
    <mergeCell ref="A1:B2"/>
  </mergeCells>
  <conditionalFormatting sqref="C3:K46">
    <cfRule type="cellIs" dxfId="1" priority="1" stopIfTrue="1" operator="greaterThanOrEqual">
      <formula>200</formula>
    </cfRule>
    <cfRule type="cellIs" dxfId="0" priority="2" stopIfTrue="1" operator="greaterThanOrEqual">
      <formula>200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P23"/>
  <sheetViews>
    <sheetView view="pageBreakPreview" zoomScale="90" zoomScaleNormal="100" zoomScaleSheetLayoutView="90" workbookViewId="0">
      <pane xSplit="2" ySplit="4" topLeftCell="C5" activePane="bottomRight" state="frozen"/>
      <selection activeCell="A24" sqref="A24:H42"/>
      <selection pane="topRight" activeCell="A24" sqref="A24:H42"/>
      <selection pane="bottomLeft" activeCell="A24" sqref="A24:H42"/>
      <selection pane="bottomRight" activeCell="R12" sqref="R12"/>
    </sheetView>
  </sheetViews>
  <sheetFormatPr defaultRowHeight="12.75" x14ac:dyDescent="0.2"/>
  <cols>
    <col min="1" max="1" width="4.42578125" bestFit="1" customWidth="1"/>
    <col min="2" max="2" width="30.85546875" bestFit="1" customWidth="1"/>
    <col min="3" max="3" width="8.85546875" bestFit="1" customWidth="1"/>
    <col min="4" max="4" width="11.140625" bestFit="1" customWidth="1"/>
    <col min="5" max="8" width="8.5703125" bestFit="1" customWidth="1"/>
    <col min="9" max="9" width="12" bestFit="1" customWidth="1"/>
    <col min="10" max="10" width="8.7109375" bestFit="1" customWidth="1"/>
    <col min="11" max="11" width="12.85546875" bestFit="1" customWidth="1"/>
    <col min="12" max="12" width="11.42578125" bestFit="1" customWidth="1"/>
    <col min="13" max="13" width="8.28515625" bestFit="1" customWidth="1"/>
    <col min="14" max="14" width="6.85546875" bestFit="1" customWidth="1"/>
  </cols>
  <sheetData>
    <row r="1" spans="1:16" ht="21" customHeight="1" x14ac:dyDescent="0.2">
      <c r="A1" s="469" t="s">
        <v>96</v>
      </c>
      <c r="B1" s="469"/>
      <c r="C1" s="469"/>
      <c r="D1" s="469"/>
      <c r="E1" s="469"/>
      <c r="F1" s="469"/>
      <c r="G1" s="469"/>
      <c r="H1" s="469"/>
      <c r="I1" s="469"/>
      <c r="J1" s="469"/>
      <c r="K1" s="469"/>
      <c r="L1" s="469"/>
      <c r="M1" s="469"/>
      <c r="N1" s="97"/>
      <c r="O1" s="97"/>
      <c r="P1" s="97"/>
    </row>
    <row r="2" spans="1:16" ht="21" x14ac:dyDescent="0.2">
      <c r="A2" s="470" t="s">
        <v>100</v>
      </c>
      <c r="B2" s="470"/>
      <c r="C2" s="470"/>
      <c r="D2" s="470"/>
      <c r="E2" s="470"/>
      <c r="F2" s="470"/>
      <c r="G2" s="470"/>
      <c r="H2" s="470"/>
      <c r="I2" s="470"/>
      <c r="J2" s="470"/>
      <c r="K2" s="470"/>
      <c r="L2" s="470"/>
      <c r="M2" s="470"/>
      <c r="N2" s="97"/>
      <c r="O2" s="97"/>
      <c r="P2" s="97"/>
    </row>
    <row r="3" spans="1:16" ht="13.5" customHeight="1" x14ac:dyDescent="0.2">
      <c r="A3" s="184"/>
      <c r="B3" s="184"/>
      <c r="C3" s="184"/>
      <c r="D3" s="184"/>
      <c r="E3" s="184"/>
      <c r="F3" s="184"/>
      <c r="G3" s="184"/>
      <c r="H3" s="184"/>
      <c r="I3" s="184"/>
      <c r="J3" s="184"/>
      <c r="K3" s="184"/>
      <c r="L3" s="184"/>
      <c r="M3" s="184"/>
      <c r="N3" s="97"/>
      <c r="O3" s="97"/>
      <c r="P3" s="97"/>
    </row>
    <row r="4" spans="1:16" s="67" customFormat="1" ht="15.75" x14ac:dyDescent="0.25">
      <c r="A4" s="67" t="s">
        <v>62</v>
      </c>
      <c r="B4" s="3" t="s">
        <v>5</v>
      </c>
      <c r="C4" s="3" t="s">
        <v>8</v>
      </c>
      <c r="D4" s="3" t="s">
        <v>9</v>
      </c>
      <c r="E4" s="3" t="s">
        <v>2</v>
      </c>
      <c r="F4" s="3" t="s">
        <v>3</v>
      </c>
      <c r="G4" s="3" t="s">
        <v>4</v>
      </c>
      <c r="H4" s="3" t="s">
        <v>11</v>
      </c>
      <c r="I4" s="3" t="s">
        <v>6</v>
      </c>
      <c r="J4" s="3" t="s">
        <v>1</v>
      </c>
      <c r="K4" s="3" t="s">
        <v>10</v>
      </c>
      <c r="L4" s="3" t="s">
        <v>0</v>
      </c>
      <c r="M4" s="3" t="s">
        <v>7</v>
      </c>
      <c r="N4" s="3" t="s">
        <v>12</v>
      </c>
    </row>
    <row r="5" spans="1:16" s="54" customFormat="1" ht="23.25" customHeight="1" x14ac:dyDescent="0.25">
      <c r="A5" s="49">
        <v>1</v>
      </c>
      <c r="B5" s="50" t="s">
        <v>27</v>
      </c>
      <c r="C5" s="51">
        <v>6</v>
      </c>
      <c r="D5" s="51">
        <v>3</v>
      </c>
      <c r="E5" s="52">
        <v>189</v>
      </c>
      <c r="F5" s="52">
        <v>203</v>
      </c>
      <c r="G5" s="52">
        <v>221</v>
      </c>
      <c r="H5" s="52">
        <v>217</v>
      </c>
      <c r="I5" s="52">
        <v>0</v>
      </c>
      <c r="J5" s="52">
        <f t="shared" ref="J5:J23" si="0">SUM(E5:H5)+I5*3-MIN(E5:H5)</f>
        <v>641</v>
      </c>
      <c r="K5" s="52">
        <f t="shared" ref="K5:K23" si="1">MAX(E5:H5)+I5</f>
        <v>221</v>
      </c>
      <c r="L5" s="53">
        <f t="shared" ref="L5:L23" si="2">ROUND(J5/3,0)</f>
        <v>214</v>
      </c>
      <c r="M5" s="51">
        <f t="shared" ref="M5:M23" si="3">IF(ROW()=2,1,IF(L4=L5,M4,ROW()-1))</f>
        <v>4</v>
      </c>
      <c r="N5" s="49">
        <v>36</v>
      </c>
    </row>
    <row r="6" spans="1:16" s="54" customFormat="1" ht="23.25" customHeight="1" x14ac:dyDescent="0.25">
      <c r="A6" s="49">
        <f>A5+1</f>
        <v>2</v>
      </c>
      <c r="B6" s="50" t="s">
        <v>14</v>
      </c>
      <c r="C6" s="51">
        <v>3</v>
      </c>
      <c r="D6" s="51">
        <v>2</v>
      </c>
      <c r="E6" s="52">
        <v>169</v>
      </c>
      <c r="F6" s="52">
        <v>184</v>
      </c>
      <c r="G6" s="52">
        <v>205</v>
      </c>
      <c r="H6" s="53">
        <v>247</v>
      </c>
      <c r="I6" s="52">
        <v>0</v>
      </c>
      <c r="J6" s="52">
        <f t="shared" si="0"/>
        <v>636</v>
      </c>
      <c r="K6" s="52">
        <f t="shared" si="1"/>
        <v>247</v>
      </c>
      <c r="L6" s="52">
        <f t="shared" si="2"/>
        <v>212</v>
      </c>
      <c r="M6" s="51">
        <f t="shared" si="3"/>
        <v>5</v>
      </c>
      <c r="N6" s="49">
        <v>33</v>
      </c>
    </row>
    <row r="7" spans="1:16" s="54" customFormat="1" ht="23.25" customHeight="1" x14ac:dyDescent="0.25">
      <c r="A7" s="49">
        <f t="shared" ref="A7:A23" si="4">A6+1</f>
        <v>3</v>
      </c>
      <c r="B7" s="55" t="s">
        <v>25</v>
      </c>
      <c r="C7" s="51">
        <v>5</v>
      </c>
      <c r="D7" s="51">
        <v>2</v>
      </c>
      <c r="E7" s="52">
        <v>177</v>
      </c>
      <c r="F7" s="52">
        <v>215</v>
      </c>
      <c r="G7" s="52">
        <v>190</v>
      </c>
      <c r="H7" s="52">
        <v>185</v>
      </c>
      <c r="I7" s="52">
        <v>0</v>
      </c>
      <c r="J7" s="52">
        <f t="shared" si="0"/>
        <v>590</v>
      </c>
      <c r="K7" s="52">
        <f t="shared" si="1"/>
        <v>215</v>
      </c>
      <c r="L7" s="52">
        <f t="shared" si="2"/>
        <v>197</v>
      </c>
      <c r="M7" s="51">
        <f t="shared" si="3"/>
        <v>6</v>
      </c>
      <c r="N7" s="49">
        <v>30</v>
      </c>
    </row>
    <row r="8" spans="1:16" s="54" customFormat="1" ht="23.25" customHeight="1" x14ac:dyDescent="0.25">
      <c r="A8" s="49">
        <f t="shared" si="4"/>
        <v>4</v>
      </c>
      <c r="B8" s="50" t="s">
        <v>16</v>
      </c>
      <c r="C8" s="51">
        <v>5</v>
      </c>
      <c r="D8" s="51">
        <v>4</v>
      </c>
      <c r="E8" s="52">
        <v>168</v>
      </c>
      <c r="F8" s="52">
        <v>224</v>
      </c>
      <c r="G8" s="52">
        <v>192</v>
      </c>
      <c r="H8" s="52">
        <v>142</v>
      </c>
      <c r="I8" s="52">
        <v>0</v>
      </c>
      <c r="J8" s="52">
        <f t="shared" si="0"/>
        <v>584</v>
      </c>
      <c r="K8" s="52">
        <f t="shared" si="1"/>
        <v>224</v>
      </c>
      <c r="L8" s="52">
        <f t="shared" si="2"/>
        <v>195</v>
      </c>
      <c r="M8" s="51">
        <f t="shared" si="3"/>
        <v>7</v>
      </c>
      <c r="N8" s="49">
        <v>27</v>
      </c>
    </row>
    <row r="9" spans="1:16" s="54" customFormat="1" ht="23.25" customHeight="1" x14ac:dyDescent="0.25">
      <c r="A9" s="49">
        <f t="shared" si="4"/>
        <v>5</v>
      </c>
      <c r="B9" s="55" t="s">
        <v>49</v>
      </c>
      <c r="C9" s="51">
        <v>5</v>
      </c>
      <c r="D9" s="51">
        <v>1</v>
      </c>
      <c r="E9" s="52">
        <v>174</v>
      </c>
      <c r="F9" s="52">
        <v>126</v>
      </c>
      <c r="G9" s="52">
        <v>169</v>
      </c>
      <c r="H9" s="52">
        <v>233</v>
      </c>
      <c r="I9" s="52">
        <v>0</v>
      </c>
      <c r="J9" s="52">
        <f t="shared" si="0"/>
        <v>576</v>
      </c>
      <c r="K9" s="52">
        <f t="shared" si="1"/>
        <v>233</v>
      </c>
      <c r="L9" s="52">
        <f t="shared" si="2"/>
        <v>192</v>
      </c>
      <c r="M9" s="51">
        <f t="shared" si="3"/>
        <v>8</v>
      </c>
      <c r="N9" s="49">
        <v>24</v>
      </c>
    </row>
    <row r="10" spans="1:16" s="60" customFormat="1" ht="23.25" customHeight="1" x14ac:dyDescent="0.25">
      <c r="A10" s="56">
        <f t="shared" si="4"/>
        <v>6</v>
      </c>
      <c r="B10" s="57" t="s">
        <v>21</v>
      </c>
      <c r="C10" s="58">
        <v>2</v>
      </c>
      <c r="D10" s="58">
        <v>3</v>
      </c>
      <c r="E10" s="59">
        <v>184</v>
      </c>
      <c r="F10" s="59">
        <v>177</v>
      </c>
      <c r="G10" s="59">
        <v>110</v>
      </c>
      <c r="H10" s="59">
        <v>174</v>
      </c>
      <c r="I10" s="59">
        <v>8</v>
      </c>
      <c r="J10" s="59">
        <f t="shared" si="0"/>
        <v>559</v>
      </c>
      <c r="K10" s="59">
        <f t="shared" si="1"/>
        <v>192</v>
      </c>
      <c r="L10" s="59">
        <f t="shared" si="2"/>
        <v>186</v>
      </c>
      <c r="M10" s="58">
        <f t="shared" si="3"/>
        <v>9</v>
      </c>
      <c r="N10" s="56">
        <v>21</v>
      </c>
    </row>
    <row r="11" spans="1:16" s="65" customFormat="1" ht="23.25" customHeight="1" x14ac:dyDescent="0.25">
      <c r="A11" s="61">
        <f t="shared" si="4"/>
        <v>7</v>
      </c>
      <c r="B11" s="62" t="s">
        <v>20</v>
      </c>
      <c r="C11" s="63">
        <v>1</v>
      </c>
      <c r="D11" s="63">
        <v>3</v>
      </c>
      <c r="E11" s="64">
        <v>117</v>
      </c>
      <c r="F11" s="64">
        <v>175</v>
      </c>
      <c r="G11" s="64">
        <v>167</v>
      </c>
      <c r="H11" s="64">
        <v>166</v>
      </c>
      <c r="I11" s="64">
        <v>8</v>
      </c>
      <c r="J11" s="64">
        <f t="shared" si="0"/>
        <v>532</v>
      </c>
      <c r="K11" s="64">
        <f t="shared" si="1"/>
        <v>183</v>
      </c>
      <c r="L11" s="64">
        <f t="shared" si="2"/>
        <v>177</v>
      </c>
      <c r="M11" s="63">
        <f t="shared" si="3"/>
        <v>10</v>
      </c>
      <c r="N11" s="61">
        <v>18</v>
      </c>
    </row>
    <row r="12" spans="1:16" s="65" customFormat="1" ht="23.25" customHeight="1" x14ac:dyDescent="0.25">
      <c r="A12" s="61">
        <f t="shared" si="4"/>
        <v>8</v>
      </c>
      <c r="B12" s="66" t="s">
        <v>51</v>
      </c>
      <c r="C12" s="63">
        <v>3</v>
      </c>
      <c r="D12" s="63">
        <v>3</v>
      </c>
      <c r="E12" s="64">
        <v>155</v>
      </c>
      <c r="F12" s="64">
        <v>145</v>
      </c>
      <c r="G12" s="64">
        <v>189</v>
      </c>
      <c r="H12" s="64">
        <v>155</v>
      </c>
      <c r="I12" s="64">
        <v>8</v>
      </c>
      <c r="J12" s="64">
        <f t="shared" si="0"/>
        <v>523</v>
      </c>
      <c r="K12" s="64">
        <f t="shared" si="1"/>
        <v>197</v>
      </c>
      <c r="L12" s="64">
        <f t="shared" si="2"/>
        <v>174</v>
      </c>
      <c r="M12" s="63">
        <f t="shared" si="3"/>
        <v>11</v>
      </c>
      <c r="N12" s="61">
        <v>16</v>
      </c>
    </row>
    <row r="13" spans="1:16" s="65" customFormat="1" ht="23.25" customHeight="1" x14ac:dyDescent="0.25">
      <c r="A13" s="61">
        <f t="shared" si="4"/>
        <v>9</v>
      </c>
      <c r="B13" s="66" t="s">
        <v>28</v>
      </c>
      <c r="C13" s="63">
        <v>4</v>
      </c>
      <c r="D13" s="63">
        <v>2</v>
      </c>
      <c r="E13" s="64">
        <v>156</v>
      </c>
      <c r="F13" s="64">
        <v>174</v>
      </c>
      <c r="G13" s="64">
        <v>142</v>
      </c>
      <c r="H13" s="64">
        <v>164</v>
      </c>
      <c r="I13" s="64">
        <v>8</v>
      </c>
      <c r="J13" s="64">
        <f t="shared" si="0"/>
        <v>518</v>
      </c>
      <c r="K13" s="64">
        <f t="shared" si="1"/>
        <v>182</v>
      </c>
      <c r="L13" s="64">
        <f t="shared" si="2"/>
        <v>173</v>
      </c>
      <c r="M13" s="63">
        <f t="shared" si="3"/>
        <v>12</v>
      </c>
      <c r="N13" s="61">
        <v>14</v>
      </c>
    </row>
    <row r="14" spans="1:16" s="54" customFormat="1" ht="23.25" customHeight="1" x14ac:dyDescent="0.25">
      <c r="A14" s="49">
        <f t="shared" si="4"/>
        <v>10</v>
      </c>
      <c r="B14" s="50" t="s">
        <v>60</v>
      </c>
      <c r="C14" s="51">
        <v>2</v>
      </c>
      <c r="D14" s="51">
        <v>1</v>
      </c>
      <c r="E14" s="52">
        <v>174</v>
      </c>
      <c r="F14" s="52">
        <v>135</v>
      </c>
      <c r="G14" s="52">
        <v>184</v>
      </c>
      <c r="H14" s="52">
        <v>159</v>
      </c>
      <c r="I14" s="52">
        <v>0</v>
      </c>
      <c r="J14" s="52">
        <f t="shared" si="0"/>
        <v>517</v>
      </c>
      <c r="K14" s="52">
        <f t="shared" si="1"/>
        <v>184</v>
      </c>
      <c r="L14" s="52">
        <f t="shared" si="2"/>
        <v>172</v>
      </c>
      <c r="M14" s="51">
        <f t="shared" si="3"/>
        <v>13</v>
      </c>
      <c r="N14" s="49">
        <v>12</v>
      </c>
    </row>
    <row r="15" spans="1:16" s="65" customFormat="1" ht="23.25" customHeight="1" x14ac:dyDescent="0.25">
      <c r="A15" s="61">
        <f t="shared" si="4"/>
        <v>11</v>
      </c>
      <c r="B15" s="62" t="s">
        <v>24</v>
      </c>
      <c r="C15" s="63">
        <v>2</v>
      </c>
      <c r="D15" s="63">
        <v>2</v>
      </c>
      <c r="E15" s="64">
        <v>141</v>
      </c>
      <c r="F15" s="64">
        <v>159</v>
      </c>
      <c r="G15" s="64">
        <v>179</v>
      </c>
      <c r="H15" s="64">
        <v>146</v>
      </c>
      <c r="I15" s="64">
        <v>8</v>
      </c>
      <c r="J15" s="64">
        <f t="shared" si="0"/>
        <v>508</v>
      </c>
      <c r="K15" s="64">
        <f t="shared" si="1"/>
        <v>187</v>
      </c>
      <c r="L15" s="64">
        <f t="shared" si="2"/>
        <v>169</v>
      </c>
      <c r="M15" s="63">
        <f t="shared" si="3"/>
        <v>14</v>
      </c>
      <c r="N15" s="61">
        <v>10</v>
      </c>
    </row>
    <row r="16" spans="1:16" s="65" customFormat="1" ht="23.25" customHeight="1" x14ac:dyDescent="0.25">
      <c r="A16" s="61">
        <f t="shared" si="4"/>
        <v>12</v>
      </c>
      <c r="B16" s="62" t="s">
        <v>15</v>
      </c>
      <c r="C16" s="63">
        <v>4</v>
      </c>
      <c r="D16" s="63">
        <v>1</v>
      </c>
      <c r="E16" s="64">
        <v>149</v>
      </c>
      <c r="F16" s="64">
        <v>151</v>
      </c>
      <c r="G16" s="64">
        <v>127</v>
      </c>
      <c r="H16" s="64">
        <v>182</v>
      </c>
      <c r="I16" s="64">
        <v>8</v>
      </c>
      <c r="J16" s="64">
        <f t="shared" si="0"/>
        <v>506</v>
      </c>
      <c r="K16" s="64">
        <f t="shared" si="1"/>
        <v>190</v>
      </c>
      <c r="L16" s="64">
        <f t="shared" si="2"/>
        <v>169</v>
      </c>
      <c r="M16" s="63">
        <f t="shared" si="3"/>
        <v>14</v>
      </c>
      <c r="N16" s="61">
        <v>10</v>
      </c>
    </row>
    <row r="17" spans="1:14" s="65" customFormat="1" ht="23.25" customHeight="1" x14ac:dyDescent="0.25">
      <c r="A17" s="61">
        <f t="shared" si="4"/>
        <v>13</v>
      </c>
      <c r="B17" s="66" t="s">
        <v>72</v>
      </c>
      <c r="C17" s="63">
        <v>5</v>
      </c>
      <c r="D17" s="63">
        <v>3</v>
      </c>
      <c r="E17" s="64">
        <v>120</v>
      </c>
      <c r="F17" s="64">
        <v>129</v>
      </c>
      <c r="G17" s="64">
        <v>168</v>
      </c>
      <c r="H17" s="64">
        <v>180</v>
      </c>
      <c r="I17" s="64">
        <v>8</v>
      </c>
      <c r="J17" s="64">
        <f t="shared" si="0"/>
        <v>501</v>
      </c>
      <c r="K17" s="64">
        <f t="shared" si="1"/>
        <v>188</v>
      </c>
      <c r="L17" s="64">
        <f t="shared" si="2"/>
        <v>167</v>
      </c>
      <c r="M17" s="63">
        <f t="shared" si="3"/>
        <v>16</v>
      </c>
      <c r="N17" s="61">
        <v>7</v>
      </c>
    </row>
    <row r="18" spans="1:14" s="54" customFormat="1" ht="23.25" customHeight="1" x14ac:dyDescent="0.25">
      <c r="A18" s="49">
        <f t="shared" si="4"/>
        <v>14</v>
      </c>
      <c r="B18" s="55" t="s">
        <v>46</v>
      </c>
      <c r="C18" s="51">
        <v>6</v>
      </c>
      <c r="D18" s="51">
        <v>2</v>
      </c>
      <c r="E18" s="52">
        <v>171</v>
      </c>
      <c r="F18" s="52">
        <v>154</v>
      </c>
      <c r="G18" s="52">
        <v>167</v>
      </c>
      <c r="H18" s="52">
        <v>158</v>
      </c>
      <c r="I18" s="52">
        <v>0</v>
      </c>
      <c r="J18" s="52">
        <f t="shared" si="0"/>
        <v>496</v>
      </c>
      <c r="K18" s="52">
        <f t="shared" si="1"/>
        <v>171</v>
      </c>
      <c r="L18" s="52">
        <f t="shared" si="2"/>
        <v>165</v>
      </c>
      <c r="M18" s="51">
        <f t="shared" si="3"/>
        <v>17</v>
      </c>
      <c r="N18" s="49">
        <v>6</v>
      </c>
    </row>
    <row r="19" spans="1:14" s="65" customFormat="1" ht="23.25" customHeight="1" x14ac:dyDescent="0.25">
      <c r="A19" s="61">
        <f t="shared" si="4"/>
        <v>15</v>
      </c>
      <c r="B19" s="62" t="s">
        <v>17</v>
      </c>
      <c r="C19" s="63">
        <v>1</v>
      </c>
      <c r="D19" s="63">
        <v>2</v>
      </c>
      <c r="E19" s="64">
        <v>153</v>
      </c>
      <c r="F19" s="64">
        <v>154</v>
      </c>
      <c r="G19" s="64">
        <v>153</v>
      </c>
      <c r="H19" s="64">
        <v>147</v>
      </c>
      <c r="I19" s="64">
        <v>8</v>
      </c>
      <c r="J19" s="64">
        <f t="shared" si="0"/>
        <v>484</v>
      </c>
      <c r="K19" s="64">
        <f t="shared" si="1"/>
        <v>162</v>
      </c>
      <c r="L19" s="64">
        <f t="shared" si="2"/>
        <v>161</v>
      </c>
      <c r="M19" s="63">
        <f t="shared" si="3"/>
        <v>18</v>
      </c>
      <c r="N19" s="61">
        <v>5</v>
      </c>
    </row>
    <row r="20" spans="1:14" s="54" customFormat="1" ht="23.25" customHeight="1" x14ac:dyDescent="0.25">
      <c r="A20" s="49">
        <f t="shared" si="4"/>
        <v>16</v>
      </c>
      <c r="B20" s="55" t="s">
        <v>53</v>
      </c>
      <c r="C20" s="51">
        <v>1</v>
      </c>
      <c r="D20" s="51">
        <v>1</v>
      </c>
      <c r="E20" s="52">
        <v>123</v>
      </c>
      <c r="F20" s="52">
        <v>167</v>
      </c>
      <c r="G20" s="52">
        <v>150</v>
      </c>
      <c r="H20" s="52">
        <v>156</v>
      </c>
      <c r="I20" s="52">
        <v>0</v>
      </c>
      <c r="J20" s="52">
        <f t="shared" si="0"/>
        <v>473</v>
      </c>
      <c r="K20" s="52">
        <f t="shared" si="1"/>
        <v>167</v>
      </c>
      <c r="L20" s="52">
        <f t="shared" si="2"/>
        <v>158</v>
      </c>
      <c r="M20" s="51">
        <f t="shared" si="3"/>
        <v>19</v>
      </c>
      <c r="N20" s="49">
        <v>4</v>
      </c>
    </row>
    <row r="21" spans="1:14" s="54" customFormat="1" ht="23.25" customHeight="1" x14ac:dyDescent="0.25">
      <c r="A21" s="49">
        <f t="shared" si="4"/>
        <v>17</v>
      </c>
      <c r="B21" s="55" t="s">
        <v>26</v>
      </c>
      <c r="C21" s="51">
        <v>6</v>
      </c>
      <c r="D21" s="51">
        <v>1</v>
      </c>
      <c r="E21" s="52">
        <v>164</v>
      </c>
      <c r="F21" s="52">
        <v>159</v>
      </c>
      <c r="G21" s="52">
        <v>152</v>
      </c>
      <c r="H21" s="52">
        <v>146</v>
      </c>
      <c r="I21" s="52">
        <v>0</v>
      </c>
      <c r="J21" s="52">
        <f t="shared" si="0"/>
        <v>475</v>
      </c>
      <c r="K21" s="52">
        <f t="shared" si="1"/>
        <v>164</v>
      </c>
      <c r="L21" s="52">
        <f t="shared" si="2"/>
        <v>158</v>
      </c>
      <c r="M21" s="51">
        <f t="shared" si="3"/>
        <v>19</v>
      </c>
      <c r="N21" s="49">
        <v>4</v>
      </c>
    </row>
    <row r="22" spans="1:14" s="54" customFormat="1" ht="23.25" customHeight="1" x14ac:dyDescent="0.25">
      <c r="A22" s="49">
        <f t="shared" si="4"/>
        <v>18</v>
      </c>
      <c r="B22" s="50" t="s">
        <v>18</v>
      </c>
      <c r="C22" s="51">
        <v>3</v>
      </c>
      <c r="D22" s="51">
        <v>1</v>
      </c>
      <c r="E22" s="52">
        <v>149</v>
      </c>
      <c r="F22" s="52">
        <v>160</v>
      </c>
      <c r="G22" s="52">
        <v>144</v>
      </c>
      <c r="H22" s="52">
        <v>152</v>
      </c>
      <c r="I22" s="52">
        <v>0</v>
      </c>
      <c r="J22" s="52">
        <f t="shared" si="0"/>
        <v>461</v>
      </c>
      <c r="K22" s="52">
        <f t="shared" si="1"/>
        <v>160</v>
      </c>
      <c r="L22" s="52">
        <f t="shared" si="2"/>
        <v>154</v>
      </c>
      <c r="M22" s="51">
        <f t="shared" si="3"/>
        <v>21</v>
      </c>
      <c r="N22" s="49">
        <v>2</v>
      </c>
    </row>
    <row r="23" spans="1:14" s="65" customFormat="1" ht="23.25" customHeight="1" x14ac:dyDescent="0.25">
      <c r="A23" s="61">
        <f t="shared" si="4"/>
        <v>19</v>
      </c>
      <c r="B23" s="66" t="s">
        <v>13</v>
      </c>
      <c r="C23" s="63">
        <v>4</v>
      </c>
      <c r="D23" s="63">
        <v>3</v>
      </c>
      <c r="E23" s="64">
        <v>132</v>
      </c>
      <c r="F23" s="64">
        <v>130</v>
      </c>
      <c r="G23" s="64">
        <v>131</v>
      </c>
      <c r="H23" s="64">
        <v>123</v>
      </c>
      <c r="I23" s="64">
        <v>8</v>
      </c>
      <c r="J23" s="64">
        <f t="shared" si="0"/>
        <v>417</v>
      </c>
      <c r="K23" s="64">
        <f t="shared" si="1"/>
        <v>140</v>
      </c>
      <c r="L23" s="64">
        <f t="shared" si="2"/>
        <v>139</v>
      </c>
      <c r="M23" s="63">
        <f t="shared" si="3"/>
        <v>22</v>
      </c>
      <c r="N23" s="61">
        <v>1</v>
      </c>
    </row>
  </sheetData>
  <mergeCells count="2">
    <mergeCell ref="A1:M1"/>
    <mergeCell ref="A2:M2"/>
  </mergeCells>
  <phoneticPr fontId="2" type="noConversion"/>
  <pageMargins left="0.75" right="0.75" top="1" bottom="1" header="0.5" footer="0.5"/>
  <pageSetup paperSize="9" scale="88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P33"/>
  <sheetViews>
    <sheetView view="pageBreakPreview" zoomScale="110" zoomScaleNormal="100" zoomScaleSheetLayoutView="110" workbookViewId="0">
      <pane xSplit="2" ySplit="5" topLeftCell="C6" activePane="bottomRight" state="frozen"/>
      <selection activeCell="A24" sqref="A24:H42"/>
      <selection pane="topRight" activeCell="A24" sqref="A24:H42"/>
      <selection pane="bottomLeft" activeCell="A24" sqref="A24:H42"/>
      <selection pane="bottomRight" activeCell="E6" sqref="E6:H27"/>
    </sheetView>
  </sheetViews>
  <sheetFormatPr defaultRowHeight="12.75" x14ac:dyDescent="0.2"/>
  <cols>
    <col min="1" max="1" width="3" style="4" bestFit="1" customWidth="1"/>
    <col min="2" max="2" width="25" style="4" bestFit="1" customWidth="1"/>
    <col min="3" max="3" width="4.28515625" style="39" bestFit="1" customWidth="1"/>
    <col min="4" max="4" width="6.28515625" style="39" bestFit="1" customWidth="1"/>
    <col min="5" max="8" width="4.7109375" style="39" customWidth="1"/>
    <col min="9" max="9" width="6.140625" style="39" bestFit="1" customWidth="1"/>
    <col min="10" max="10" width="7" style="39" bestFit="1" customWidth="1"/>
    <col min="11" max="11" width="6.28515625" style="39" bestFit="1" customWidth="1"/>
    <col min="12" max="12" width="6.5703125" style="39" bestFit="1" customWidth="1"/>
    <col min="13" max="13" width="5.85546875" style="39" bestFit="1" customWidth="1"/>
    <col min="14" max="16384" width="9.140625" style="4"/>
  </cols>
  <sheetData>
    <row r="1" spans="1:16" customFormat="1" ht="21" customHeight="1" x14ac:dyDescent="0.2">
      <c r="A1" s="469" t="s">
        <v>96</v>
      </c>
      <c r="B1" s="469"/>
      <c r="C1" s="469"/>
      <c r="D1" s="469"/>
      <c r="E1" s="469"/>
      <c r="F1" s="469"/>
      <c r="G1" s="469"/>
      <c r="H1" s="469"/>
      <c r="I1" s="469"/>
      <c r="J1" s="469"/>
      <c r="K1" s="469"/>
      <c r="L1" s="469"/>
      <c r="M1" s="469"/>
      <c r="N1" s="97"/>
      <c r="O1" s="97"/>
      <c r="P1" s="97"/>
    </row>
    <row r="2" spans="1:16" customFormat="1" ht="21" x14ac:dyDescent="0.2">
      <c r="A2" s="470" t="s">
        <v>99</v>
      </c>
      <c r="B2" s="470"/>
      <c r="C2" s="470"/>
      <c r="D2" s="470"/>
      <c r="E2" s="470"/>
      <c r="F2" s="470"/>
      <c r="G2" s="470"/>
      <c r="H2" s="470"/>
      <c r="I2" s="470"/>
      <c r="J2" s="470"/>
      <c r="K2" s="470"/>
      <c r="L2" s="470"/>
      <c r="M2" s="470"/>
      <c r="N2" s="97"/>
      <c r="O2" s="97"/>
      <c r="P2" s="97"/>
    </row>
    <row r="3" spans="1:16" customFormat="1" ht="13.5" customHeight="1" thickBot="1" x14ac:dyDescent="0.25">
      <c r="A3" s="184"/>
      <c r="B3" s="184"/>
      <c r="C3" s="184"/>
      <c r="D3" s="184"/>
      <c r="E3" s="184"/>
      <c r="F3" s="184"/>
      <c r="G3" s="184"/>
      <c r="H3" s="184"/>
      <c r="I3" s="184"/>
      <c r="J3" s="184"/>
      <c r="K3" s="184"/>
      <c r="L3" s="184"/>
      <c r="M3" s="184"/>
      <c r="N3" s="97"/>
      <c r="O3" s="97"/>
      <c r="P3" s="97"/>
    </row>
    <row r="4" spans="1:16" x14ac:dyDescent="0.2">
      <c r="A4" s="477" t="s">
        <v>62</v>
      </c>
      <c r="B4" s="479" t="s">
        <v>5</v>
      </c>
      <c r="C4" s="476" t="s">
        <v>62</v>
      </c>
      <c r="D4" s="476"/>
      <c r="E4" s="475" t="s">
        <v>80</v>
      </c>
      <c r="F4" s="475"/>
      <c r="G4" s="475"/>
      <c r="H4" s="475"/>
      <c r="I4" s="471" t="s">
        <v>41</v>
      </c>
      <c r="J4" s="471" t="s">
        <v>1</v>
      </c>
      <c r="K4" s="471" t="s">
        <v>84</v>
      </c>
      <c r="L4" s="471" t="s">
        <v>85</v>
      </c>
      <c r="M4" s="473" t="s">
        <v>12</v>
      </c>
    </row>
    <row r="5" spans="1:16" s="115" customFormat="1" x14ac:dyDescent="0.2">
      <c r="A5" s="478"/>
      <c r="B5" s="480"/>
      <c r="C5" s="135" t="s">
        <v>81</v>
      </c>
      <c r="D5" s="135" t="s">
        <v>44</v>
      </c>
      <c r="E5" s="116">
        <v>1</v>
      </c>
      <c r="F5" s="116">
        <v>2</v>
      </c>
      <c r="G5" s="116">
        <v>3</v>
      </c>
      <c r="H5" s="116">
        <v>4</v>
      </c>
      <c r="I5" s="472"/>
      <c r="J5" s="472"/>
      <c r="K5" s="472"/>
      <c r="L5" s="472"/>
      <c r="M5" s="474"/>
    </row>
    <row r="6" spans="1:16" s="43" customFormat="1" ht="26.25" customHeight="1" x14ac:dyDescent="0.2">
      <c r="A6" s="136">
        <v>1</v>
      </c>
      <c r="B6" s="117" t="s">
        <v>49</v>
      </c>
      <c r="C6" s="120">
        <v>2</v>
      </c>
      <c r="D6" s="120">
        <v>5</v>
      </c>
      <c r="E6" s="118">
        <v>187</v>
      </c>
      <c r="F6" s="118">
        <v>221</v>
      </c>
      <c r="G6" s="118">
        <v>181</v>
      </c>
      <c r="H6" s="118">
        <v>213</v>
      </c>
      <c r="I6" s="118">
        <v>0</v>
      </c>
      <c r="J6" s="118">
        <f t="shared" ref="J6:J27" si="0">SUM(E6:H6)+I6*3-MIN(E6:H6)</f>
        <v>621</v>
      </c>
      <c r="K6" s="118">
        <f t="shared" ref="K6:K27" si="1">MAX(E6:H6)+I6</f>
        <v>221</v>
      </c>
      <c r="L6" s="119">
        <f t="shared" ref="L6:L27" si="2">ROUND(J6/3,0)</f>
        <v>207</v>
      </c>
      <c r="M6" s="137">
        <v>39</v>
      </c>
    </row>
    <row r="7" spans="1:16" s="43" customFormat="1" ht="26.25" customHeight="1" x14ac:dyDescent="0.2">
      <c r="A7" s="138">
        <f>A6+1</f>
        <v>2</v>
      </c>
      <c r="B7" s="110" t="s">
        <v>25</v>
      </c>
      <c r="C7" s="101">
        <v>2</v>
      </c>
      <c r="D7" s="101">
        <v>2</v>
      </c>
      <c r="E7" s="102">
        <v>195</v>
      </c>
      <c r="F7" s="102">
        <v>204</v>
      </c>
      <c r="G7" s="102">
        <v>191</v>
      </c>
      <c r="H7" s="102">
        <v>163</v>
      </c>
      <c r="I7" s="102">
        <v>0</v>
      </c>
      <c r="J7" s="102">
        <f t="shared" si="0"/>
        <v>590</v>
      </c>
      <c r="K7" s="102">
        <f t="shared" si="1"/>
        <v>204</v>
      </c>
      <c r="L7" s="102">
        <f t="shared" si="2"/>
        <v>197</v>
      </c>
      <c r="M7" s="139">
        <v>36</v>
      </c>
    </row>
    <row r="8" spans="1:16" s="43" customFormat="1" ht="26.25" customHeight="1" x14ac:dyDescent="0.2">
      <c r="A8" s="138">
        <f>A7+1</f>
        <v>3</v>
      </c>
      <c r="B8" s="110" t="s">
        <v>46</v>
      </c>
      <c r="C8" s="101">
        <v>2</v>
      </c>
      <c r="D8" s="101">
        <v>1</v>
      </c>
      <c r="E8" s="102">
        <v>201</v>
      </c>
      <c r="F8" s="102">
        <v>153</v>
      </c>
      <c r="G8" s="102">
        <v>206</v>
      </c>
      <c r="H8" s="102">
        <v>180</v>
      </c>
      <c r="I8" s="102">
        <v>0</v>
      </c>
      <c r="J8" s="102">
        <f t="shared" si="0"/>
        <v>587</v>
      </c>
      <c r="K8" s="102">
        <f t="shared" si="1"/>
        <v>206</v>
      </c>
      <c r="L8" s="102">
        <f t="shared" si="2"/>
        <v>196</v>
      </c>
      <c r="M8" s="139">
        <v>33</v>
      </c>
    </row>
    <row r="9" spans="1:16" s="43" customFormat="1" ht="26.25" customHeight="1" x14ac:dyDescent="0.2">
      <c r="A9" s="138">
        <f>A8+1</f>
        <v>4</v>
      </c>
      <c r="B9" s="110" t="s">
        <v>26</v>
      </c>
      <c r="C9" s="101">
        <v>3</v>
      </c>
      <c r="D9" s="101">
        <v>2</v>
      </c>
      <c r="E9" s="102">
        <v>203</v>
      </c>
      <c r="F9" s="102">
        <v>222</v>
      </c>
      <c r="G9" s="102">
        <v>148</v>
      </c>
      <c r="H9" s="102">
        <v>156</v>
      </c>
      <c r="I9" s="102">
        <v>0</v>
      </c>
      <c r="J9" s="102">
        <f t="shared" si="0"/>
        <v>581</v>
      </c>
      <c r="K9" s="102">
        <f t="shared" si="1"/>
        <v>222</v>
      </c>
      <c r="L9" s="102">
        <f t="shared" si="2"/>
        <v>194</v>
      </c>
      <c r="M9" s="139">
        <v>30</v>
      </c>
    </row>
    <row r="10" spans="1:16" ht="26.25" customHeight="1" x14ac:dyDescent="0.2">
      <c r="A10" s="138">
        <f>A9+1</f>
        <v>5</v>
      </c>
      <c r="B10" s="110" t="s">
        <v>23</v>
      </c>
      <c r="C10" s="101">
        <v>2</v>
      </c>
      <c r="D10" s="101">
        <v>3</v>
      </c>
      <c r="E10" s="102">
        <v>178</v>
      </c>
      <c r="F10" s="102">
        <v>158</v>
      </c>
      <c r="G10" s="102">
        <v>161</v>
      </c>
      <c r="H10" s="114">
        <v>244</v>
      </c>
      <c r="I10" s="102">
        <v>0</v>
      </c>
      <c r="J10" s="102">
        <f t="shared" si="0"/>
        <v>583</v>
      </c>
      <c r="K10" s="102">
        <f t="shared" si="1"/>
        <v>244</v>
      </c>
      <c r="L10" s="102">
        <f t="shared" si="2"/>
        <v>194</v>
      </c>
      <c r="M10" s="139">
        <v>30</v>
      </c>
    </row>
    <row r="11" spans="1:16" ht="26.25" customHeight="1" x14ac:dyDescent="0.2">
      <c r="A11" s="138">
        <f>A10+1</f>
        <v>6</v>
      </c>
      <c r="B11" s="112" t="s">
        <v>27</v>
      </c>
      <c r="C11" s="101">
        <v>3</v>
      </c>
      <c r="D11" s="101">
        <v>5</v>
      </c>
      <c r="E11" s="102">
        <v>173</v>
      </c>
      <c r="F11" s="102">
        <v>185</v>
      </c>
      <c r="G11" s="102">
        <v>216</v>
      </c>
      <c r="H11" s="102">
        <v>179</v>
      </c>
      <c r="I11" s="102">
        <v>0</v>
      </c>
      <c r="J11" s="102">
        <f t="shared" si="0"/>
        <v>580</v>
      </c>
      <c r="K11" s="102">
        <f t="shared" si="1"/>
        <v>216</v>
      </c>
      <c r="L11" s="107">
        <f t="shared" si="2"/>
        <v>193</v>
      </c>
      <c r="M11" s="139">
        <v>24</v>
      </c>
    </row>
    <row r="12" spans="1:16" ht="26.25" customHeight="1" x14ac:dyDescent="0.2">
      <c r="A12" s="138">
        <f t="shared" ref="A12:A27" si="3">A11+1</f>
        <v>7</v>
      </c>
      <c r="B12" s="112" t="s">
        <v>16</v>
      </c>
      <c r="C12" s="101">
        <v>1</v>
      </c>
      <c r="D12" s="101">
        <v>5</v>
      </c>
      <c r="E12" s="102">
        <v>157</v>
      </c>
      <c r="F12" s="102">
        <v>205</v>
      </c>
      <c r="G12" s="102">
        <v>209</v>
      </c>
      <c r="H12" s="102">
        <v>166</v>
      </c>
      <c r="I12" s="102">
        <v>0</v>
      </c>
      <c r="J12" s="102">
        <f t="shared" si="0"/>
        <v>580</v>
      </c>
      <c r="K12" s="102">
        <f t="shared" si="1"/>
        <v>209</v>
      </c>
      <c r="L12" s="102">
        <f t="shared" si="2"/>
        <v>193</v>
      </c>
      <c r="M12" s="139">
        <v>24</v>
      </c>
    </row>
    <row r="13" spans="1:16" ht="26.25" customHeight="1" x14ac:dyDescent="0.2">
      <c r="A13" s="138">
        <f>A12+1</f>
        <v>8</v>
      </c>
      <c r="B13" s="112" t="s">
        <v>60</v>
      </c>
      <c r="C13" s="101">
        <v>4</v>
      </c>
      <c r="D13" s="101">
        <v>3</v>
      </c>
      <c r="E13" s="102">
        <v>174</v>
      </c>
      <c r="F13" s="102">
        <v>164</v>
      </c>
      <c r="G13" s="102">
        <v>173</v>
      </c>
      <c r="H13" s="102">
        <v>168</v>
      </c>
      <c r="I13" s="102">
        <v>0</v>
      </c>
      <c r="J13" s="102">
        <f t="shared" si="0"/>
        <v>515</v>
      </c>
      <c r="K13" s="102">
        <f t="shared" si="1"/>
        <v>174</v>
      </c>
      <c r="L13" s="102">
        <f t="shared" si="2"/>
        <v>172</v>
      </c>
      <c r="M13" s="139">
        <v>18</v>
      </c>
    </row>
    <row r="14" spans="1:16" ht="26.25" customHeight="1" x14ac:dyDescent="0.2">
      <c r="A14" s="28">
        <f t="shared" si="3"/>
        <v>9</v>
      </c>
      <c r="B14" s="109" t="s">
        <v>20</v>
      </c>
      <c r="C14" s="105">
        <v>2</v>
      </c>
      <c r="D14" s="105">
        <v>4</v>
      </c>
      <c r="E14" s="106">
        <v>136</v>
      </c>
      <c r="F14" s="106">
        <v>161</v>
      </c>
      <c r="G14" s="106">
        <v>143</v>
      </c>
      <c r="H14" s="106">
        <v>186</v>
      </c>
      <c r="I14" s="106">
        <v>8</v>
      </c>
      <c r="J14" s="102">
        <f t="shared" si="0"/>
        <v>514</v>
      </c>
      <c r="K14" s="102">
        <f t="shared" si="1"/>
        <v>194</v>
      </c>
      <c r="L14" s="102">
        <f t="shared" si="2"/>
        <v>171</v>
      </c>
      <c r="M14" s="139">
        <v>16</v>
      </c>
    </row>
    <row r="15" spans="1:16" ht="26.25" customHeight="1" x14ac:dyDescent="0.2">
      <c r="A15" s="30">
        <v>10</v>
      </c>
      <c r="B15" s="113" t="s">
        <v>21</v>
      </c>
      <c r="C15" s="103">
        <v>4</v>
      </c>
      <c r="D15" s="103">
        <v>1</v>
      </c>
      <c r="E15" s="104">
        <v>160</v>
      </c>
      <c r="F15" s="104">
        <v>145</v>
      </c>
      <c r="G15" s="104">
        <v>180</v>
      </c>
      <c r="H15" s="104">
        <v>147</v>
      </c>
      <c r="I15" s="104">
        <v>8</v>
      </c>
      <c r="J15" s="104">
        <f t="shared" si="0"/>
        <v>511</v>
      </c>
      <c r="K15" s="104">
        <f t="shared" si="1"/>
        <v>188</v>
      </c>
      <c r="L15" s="104">
        <f t="shared" si="2"/>
        <v>170</v>
      </c>
      <c r="M15" s="32">
        <v>14</v>
      </c>
    </row>
    <row r="16" spans="1:16" ht="26.25" customHeight="1" x14ac:dyDescent="0.2">
      <c r="A16" s="28">
        <f t="shared" si="3"/>
        <v>11</v>
      </c>
      <c r="B16" s="109" t="s">
        <v>24</v>
      </c>
      <c r="C16" s="105">
        <v>3</v>
      </c>
      <c r="D16" s="105">
        <v>3</v>
      </c>
      <c r="E16" s="106">
        <v>155</v>
      </c>
      <c r="F16" s="106">
        <v>158</v>
      </c>
      <c r="G16" s="106">
        <v>170</v>
      </c>
      <c r="H16" s="106">
        <v>123</v>
      </c>
      <c r="I16" s="106">
        <v>8</v>
      </c>
      <c r="J16" s="106">
        <f t="shared" si="0"/>
        <v>507</v>
      </c>
      <c r="K16" s="106">
        <f t="shared" si="1"/>
        <v>178</v>
      </c>
      <c r="L16" s="106">
        <f t="shared" si="2"/>
        <v>169</v>
      </c>
      <c r="M16" s="29">
        <v>12</v>
      </c>
    </row>
    <row r="17" spans="1:13" ht="26.25" customHeight="1" x14ac:dyDescent="0.2">
      <c r="A17" s="28">
        <f t="shared" si="3"/>
        <v>12</v>
      </c>
      <c r="B17" s="109" t="s">
        <v>17</v>
      </c>
      <c r="C17" s="105">
        <v>4</v>
      </c>
      <c r="D17" s="105">
        <v>5</v>
      </c>
      <c r="E17" s="106">
        <v>198</v>
      </c>
      <c r="F17" s="106">
        <v>113</v>
      </c>
      <c r="G17" s="106">
        <v>136</v>
      </c>
      <c r="H17" s="106">
        <v>149</v>
      </c>
      <c r="I17" s="106">
        <v>8</v>
      </c>
      <c r="J17" s="106">
        <f t="shared" si="0"/>
        <v>507</v>
      </c>
      <c r="K17" s="106">
        <f t="shared" si="1"/>
        <v>206</v>
      </c>
      <c r="L17" s="106">
        <f t="shared" si="2"/>
        <v>169</v>
      </c>
      <c r="M17" s="29">
        <v>12</v>
      </c>
    </row>
    <row r="18" spans="1:13" ht="26.25" customHeight="1" x14ac:dyDescent="0.2">
      <c r="A18" s="138">
        <f t="shared" si="3"/>
        <v>13</v>
      </c>
      <c r="B18" s="112" t="s">
        <v>14</v>
      </c>
      <c r="C18" s="101">
        <v>1</v>
      </c>
      <c r="D18" s="101">
        <v>1</v>
      </c>
      <c r="E18" s="102">
        <v>139</v>
      </c>
      <c r="F18" s="102">
        <v>144</v>
      </c>
      <c r="G18" s="102">
        <v>179</v>
      </c>
      <c r="H18" s="107">
        <v>173</v>
      </c>
      <c r="I18" s="102">
        <v>0</v>
      </c>
      <c r="J18" s="102">
        <f t="shared" si="0"/>
        <v>496</v>
      </c>
      <c r="K18" s="102">
        <f t="shared" si="1"/>
        <v>179</v>
      </c>
      <c r="L18" s="102">
        <f t="shared" si="2"/>
        <v>165</v>
      </c>
      <c r="M18" s="139">
        <v>8</v>
      </c>
    </row>
    <row r="19" spans="1:13" ht="26.25" customHeight="1" x14ac:dyDescent="0.2">
      <c r="A19" s="28">
        <f t="shared" si="3"/>
        <v>14</v>
      </c>
      <c r="B19" s="111" t="s">
        <v>51</v>
      </c>
      <c r="C19" s="105">
        <v>1</v>
      </c>
      <c r="D19" s="105">
        <v>3</v>
      </c>
      <c r="E19" s="106">
        <v>153</v>
      </c>
      <c r="F19" s="106">
        <v>148</v>
      </c>
      <c r="G19" s="106">
        <v>153</v>
      </c>
      <c r="H19" s="106">
        <v>145</v>
      </c>
      <c r="I19" s="106">
        <v>8</v>
      </c>
      <c r="J19" s="106">
        <f t="shared" si="0"/>
        <v>478</v>
      </c>
      <c r="K19" s="106">
        <f t="shared" si="1"/>
        <v>161</v>
      </c>
      <c r="L19" s="106">
        <f t="shared" si="2"/>
        <v>159</v>
      </c>
      <c r="M19" s="29">
        <v>7</v>
      </c>
    </row>
    <row r="20" spans="1:13" ht="26.25" customHeight="1" x14ac:dyDescent="0.2">
      <c r="A20" s="28">
        <f t="shared" si="3"/>
        <v>15</v>
      </c>
      <c r="B20" s="111" t="s">
        <v>72</v>
      </c>
      <c r="C20" s="105">
        <v>3</v>
      </c>
      <c r="D20" s="105">
        <v>1</v>
      </c>
      <c r="E20" s="106">
        <v>124</v>
      </c>
      <c r="F20" s="106">
        <v>157</v>
      </c>
      <c r="G20" s="106">
        <v>135</v>
      </c>
      <c r="H20" s="106">
        <v>157</v>
      </c>
      <c r="I20" s="106">
        <v>8</v>
      </c>
      <c r="J20" s="106">
        <f t="shared" si="0"/>
        <v>473</v>
      </c>
      <c r="K20" s="106">
        <f t="shared" si="1"/>
        <v>165</v>
      </c>
      <c r="L20" s="106">
        <f t="shared" si="2"/>
        <v>158</v>
      </c>
      <c r="M20" s="29">
        <v>6</v>
      </c>
    </row>
    <row r="21" spans="1:13" ht="26.25" customHeight="1" x14ac:dyDescent="0.2">
      <c r="A21" s="28">
        <f t="shared" si="3"/>
        <v>16</v>
      </c>
      <c r="B21" s="111" t="s">
        <v>28</v>
      </c>
      <c r="C21" s="105">
        <v>4</v>
      </c>
      <c r="D21" s="105">
        <v>4</v>
      </c>
      <c r="E21" s="106">
        <v>141</v>
      </c>
      <c r="F21" s="106">
        <v>134</v>
      </c>
      <c r="G21" s="106">
        <v>145</v>
      </c>
      <c r="H21" s="106">
        <v>161</v>
      </c>
      <c r="I21" s="106">
        <v>8</v>
      </c>
      <c r="J21" s="106">
        <f t="shared" si="0"/>
        <v>471</v>
      </c>
      <c r="K21" s="106">
        <f t="shared" si="1"/>
        <v>169</v>
      </c>
      <c r="L21" s="106">
        <f t="shared" si="2"/>
        <v>157</v>
      </c>
      <c r="M21" s="29">
        <v>5</v>
      </c>
    </row>
    <row r="22" spans="1:13" ht="26.25" customHeight="1" x14ac:dyDescent="0.2">
      <c r="A22" s="138">
        <f t="shared" si="3"/>
        <v>17</v>
      </c>
      <c r="B22" s="108" t="s">
        <v>52</v>
      </c>
      <c r="C22" s="100">
        <v>1</v>
      </c>
      <c r="D22" s="100">
        <v>2</v>
      </c>
      <c r="E22" s="100">
        <v>126</v>
      </c>
      <c r="F22" s="100">
        <v>144</v>
      </c>
      <c r="G22" s="100">
        <v>157</v>
      </c>
      <c r="H22" s="100">
        <v>158</v>
      </c>
      <c r="I22" s="100">
        <v>0</v>
      </c>
      <c r="J22" s="102">
        <f t="shared" si="0"/>
        <v>459</v>
      </c>
      <c r="K22" s="102">
        <f t="shared" si="1"/>
        <v>158</v>
      </c>
      <c r="L22" s="102">
        <f t="shared" si="2"/>
        <v>153</v>
      </c>
      <c r="M22" s="139">
        <v>4</v>
      </c>
    </row>
    <row r="23" spans="1:13" ht="26.25" customHeight="1" x14ac:dyDescent="0.2">
      <c r="A23" s="138">
        <f t="shared" si="3"/>
        <v>18</v>
      </c>
      <c r="B23" s="108" t="s">
        <v>22</v>
      </c>
      <c r="C23" s="100">
        <v>1</v>
      </c>
      <c r="D23" s="100">
        <v>4</v>
      </c>
      <c r="E23" s="100">
        <v>118</v>
      </c>
      <c r="F23" s="100">
        <v>141</v>
      </c>
      <c r="G23" s="100">
        <v>124</v>
      </c>
      <c r="H23" s="100">
        <v>187</v>
      </c>
      <c r="I23" s="100">
        <v>0</v>
      </c>
      <c r="J23" s="102">
        <f t="shared" si="0"/>
        <v>452</v>
      </c>
      <c r="K23" s="102">
        <f t="shared" si="1"/>
        <v>187</v>
      </c>
      <c r="L23" s="102">
        <f t="shared" si="2"/>
        <v>151</v>
      </c>
      <c r="M23" s="139">
        <v>3</v>
      </c>
    </row>
    <row r="24" spans="1:13" ht="26.25" customHeight="1" x14ac:dyDescent="0.2">
      <c r="A24" s="28">
        <f t="shared" si="3"/>
        <v>19</v>
      </c>
      <c r="B24" s="111" t="s">
        <v>13</v>
      </c>
      <c r="C24" s="105">
        <v>1</v>
      </c>
      <c r="D24" s="105">
        <v>6</v>
      </c>
      <c r="E24" s="106">
        <v>167</v>
      </c>
      <c r="F24" s="106">
        <v>127</v>
      </c>
      <c r="G24" s="106">
        <v>122</v>
      </c>
      <c r="H24" s="106">
        <v>128</v>
      </c>
      <c r="I24" s="106">
        <v>8</v>
      </c>
      <c r="J24" s="106">
        <f t="shared" si="0"/>
        <v>446</v>
      </c>
      <c r="K24" s="106">
        <f t="shared" si="1"/>
        <v>175</v>
      </c>
      <c r="L24" s="106">
        <f t="shared" si="2"/>
        <v>149</v>
      </c>
      <c r="M24" s="29">
        <v>2</v>
      </c>
    </row>
    <row r="25" spans="1:13" ht="26.25" customHeight="1" x14ac:dyDescent="0.2">
      <c r="A25" s="28">
        <f t="shared" si="3"/>
        <v>20</v>
      </c>
      <c r="B25" s="109" t="s">
        <v>15</v>
      </c>
      <c r="C25" s="105">
        <v>4</v>
      </c>
      <c r="D25" s="105">
        <v>2</v>
      </c>
      <c r="E25" s="106">
        <v>114</v>
      </c>
      <c r="F25" s="106">
        <v>121</v>
      </c>
      <c r="G25" s="106">
        <v>136</v>
      </c>
      <c r="H25" s="106">
        <v>147</v>
      </c>
      <c r="I25" s="106">
        <v>8</v>
      </c>
      <c r="J25" s="106">
        <f t="shared" si="0"/>
        <v>428</v>
      </c>
      <c r="K25" s="106">
        <f t="shared" si="1"/>
        <v>155</v>
      </c>
      <c r="L25" s="106">
        <f t="shared" si="2"/>
        <v>143</v>
      </c>
      <c r="M25" s="29">
        <v>1</v>
      </c>
    </row>
    <row r="26" spans="1:13" ht="26.25" customHeight="1" x14ac:dyDescent="0.2">
      <c r="A26" s="138">
        <f t="shared" si="3"/>
        <v>21</v>
      </c>
      <c r="B26" s="108" t="s">
        <v>48</v>
      </c>
      <c r="C26" s="100">
        <v>3</v>
      </c>
      <c r="D26" s="100">
        <v>4</v>
      </c>
      <c r="E26" s="100">
        <v>158</v>
      </c>
      <c r="F26" s="100">
        <v>114</v>
      </c>
      <c r="G26" s="100">
        <v>145</v>
      </c>
      <c r="H26" s="100">
        <v>111</v>
      </c>
      <c r="I26" s="100">
        <v>0</v>
      </c>
      <c r="J26" s="102">
        <f t="shared" si="0"/>
        <v>417</v>
      </c>
      <c r="K26" s="102">
        <f t="shared" si="1"/>
        <v>158</v>
      </c>
      <c r="L26" s="102">
        <f t="shared" si="2"/>
        <v>139</v>
      </c>
      <c r="M26" s="139">
        <v>0</v>
      </c>
    </row>
    <row r="27" spans="1:13" ht="26.25" customHeight="1" thickBot="1" x14ac:dyDescent="0.25">
      <c r="A27" s="138">
        <f t="shared" si="3"/>
        <v>22</v>
      </c>
      <c r="B27" s="140" t="s">
        <v>65</v>
      </c>
      <c r="C27" s="141">
        <v>3</v>
      </c>
      <c r="D27" s="141">
        <v>6</v>
      </c>
      <c r="E27" s="141">
        <v>99</v>
      </c>
      <c r="F27" s="141">
        <v>160</v>
      </c>
      <c r="G27" s="141">
        <v>117</v>
      </c>
      <c r="H27" s="141">
        <v>125</v>
      </c>
      <c r="I27" s="141">
        <v>0</v>
      </c>
      <c r="J27" s="142">
        <f t="shared" si="0"/>
        <v>402</v>
      </c>
      <c r="K27" s="142">
        <f t="shared" si="1"/>
        <v>160</v>
      </c>
      <c r="L27" s="142">
        <f t="shared" si="2"/>
        <v>134</v>
      </c>
      <c r="M27" s="143">
        <v>0</v>
      </c>
    </row>
    <row r="30" spans="1:13" ht="21" x14ac:dyDescent="0.35">
      <c r="B30" s="129" t="str">
        <f>B10</f>
        <v>Шенцев Сергей</v>
      </c>
      <c r="C30" s="39" t="s">
        <v>86</v>
      </c>
      <c r="D30" s="133">
        <f>H10</f>
        <v>244</v>
      </c>
      <c r="E30" s="130" t="s">
        <v>82</v>
      </c>
      <c r="F30" s="131"/>
      <c r="G30" s="122"/>
      <c r="H30" s="122"/>
      <c r="I30" s="122"/>
      <c r="J30" s="122"/>
    </row>
    <row r="31" spans="1:13" ht="21" x14ac:dyDescent="0.35">
      <c r="B31" s="121"/>
      <c r="D31" s="134"/>
      <c r="E31" s="123"/>
      <c r="F31" s="122"/>
      <c r="G31" s="122"/>
      <c r="H31" s="122"/>
      <c r="I31" s="122"/>
      <c r="J31" s="122"/>
    </row>
    <row r="32" spans="1:13" s="125" customFormat="1" ht="21" x14ac:dyDescent="0.35">
      <c r="B32" s="126" t="str">
        <f>B6</f>
        <v>Ермолаев Кирилл</v>
      </c>
      <c r="C32" s="128" t="s">
        <v>86</v>
      </c>
      <c r="D32" s="132">
        <f>L6</f>
        <v>207</v>
      </c>
      <c r="E32" s="124" t="s">
        <v>83</v>
      </c>
      <c r="F32" s="127"/>
      <c r="G32" s="127"/>
      <c r="H32" s="127"/>
      <c r="I32" s="127"/>
      <c r="J32" s="127"/>
      <c r="K32" s="128"/>
      <c r="L32" s="128"/>
      <c r="M32" s="128"/>
    </row>
    <row r="33" spans="2:10" ht="21" x14ac:dyDescent="0.35">
      <c r="B33" s="121"/>
      <c r="C33" s="122"/>
      <c r="D33" s="122"/>
      <c r="E33" s="122"/>
      <c r="F33" s="122"/>
      <c r="G33" s="122"/>
      <c r="H33" s="122"/>
      <c r="I33" s="122"/>
      <c r="J33" s="122"/>
    </row>
  </sheetData>
  <mergeCells count="11">
    <mergeCell ref="J4:J5"/>
    <mergeCell ref="A1:M1"/>
    <mergeCell ref="A2:M2"/>
    <mergeCell ref="K4:K5"/>
    <mergeCell ref="L4:L5"/>
    <mergeCell ref="M4:M5"/>
    <mergeCell ref="E4:H4"/>
    <mergeCell ref="C4:D4"/>
    <mergeCell ref="A4:A5"/>
    <mergeCell ref="B4:B5"/>
    <mergeCell ref="I4:I5"/>
  </mergeCells>
  <pageMargins left="0.7" right="0.7" top="0.75" bottom="0.75" header="0.3" footer="0.3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P24"/>
  <sheetViews>
    <sheetView view="pageBreakPreview" zoomScale="110" zoomScaleNormal="100" zoomScaleSheetLayoutView="110" workbookViewId="0">
      <selection activeCell="H6" sqref="H6"/>
    </sheetView>
  </sheetViews>
  <sheetFormatPr defaultRowHeight="12.75" x14ac:dyDescent="0.2"/>
  <cols>
    <col min="1" max="1" width="3" style="4" bestFit="1" customWidth="1"/>
    <col min="2" max="2" width="23.28515625" style="4" customWidth="1"/>
    <col min="3" max="3" width="4.28515625" style="39" bestFit="1" customWidth="1"/>
    <col min="4" max="4" width="6.42578125" style="39" bestFit="1" customWidth="1"/>
    <col min="5" max="8" width="4.7109375" style="39" customWidth="1"/>
    <col min="9" max="9" width="6.140625" style="39" bestFit="1" customWidth="1"/>
    <col min="10" max="10" width="7" style="39" bestFit="1" customWidth="1"/>
    <col min="11" max="11" width="6.28515625" style="39" bestFit="1" customWidth="1"/>
    <col min="12" max="12" width="6.5703125" style="39" bestFit="1" customWidth="1"/>
    <col min="13" max="13" width="5.85546875" style="39" bestFit="1" customWidth="1"/>
    <col min="14" max="16384" width="9.140625" style="4"/>
  </cols>
  <sheetData>
    <row r="1" spans="1:16" customFormat="1" ht="21" customHeight="1" x14ac:dyDescent="0.2">
      <c r="A1" s="469" t="s">
        <v>96</v>
      </c>
      <c r="B1" s="469"/>
      <c r="C1" s="469"/>
      <c r="D1" s="469"/>
      <c r="E1" s="469"/>
      <c r="F1" s="469"/>
      <c r="G1" s="469"/>
      <c r="H1" s="469"/>
      <c r="I1" s="469"/>
      <c r="J1" s="469"/>
      <c r="K1" s="469"/>
      <c r="L1" s="469"/>
      <c r="M1" s="469"/>
      <c r="N1" s="97"/>
      <c r="O1" s="97"/>
      <c r="P1" s="97"/>
    </row>
    <row r="2" spans="1:16" customFormat="1" ht="21" x14ac:dyDescent="0.2">
      <c r="A2" s="470" t="s">
        <v>98</v>
      </c>
      <c r="B2" s="470"/>
      <c r="C2" s="470"/>
      <c r="D2" s="470"/>
      <c r="E2" s="470"/>
      <c r="F2" s="470"/>
      <c r="G2" s="470"/>
      <c r="H2" s="470"/>
      <c r="I2" s="470"/>
      <c r="J2" s="470"/>
      <c r="K2" s="470"/>
      <c r="L2" s="470"/>
      <c r="M2" s="470"/>
      <c r="N2" s="97"/>
      <c r="O2" s="97"/>
      <c r="P2" s="97"/>
    </row>
    <row r="3" spans="1:16" customFormat="1" ht="13.5" customHeight="1" thickBot="1" x14ac:dyDescent="0.25">
      <c r="A3" s="184"/>
      <c r="B3" s="184"/>
      <c r="C3" s="184"/>
      <c r="D3" s="184"/>
      <c r="E3" s="184"/>
      <c r="F3" s="184"/>
      <c r="G3" s="184"/>
      <c r="H3" s="184"/>
      <c r="I3" s="184"/>
      <c r="J3" s="184"/>
      <c r="K3" s="184"/>
      <c r="L3" s="184"/>
      <c r="M3" s="184"/>
      <c r="N3" s="97"/>
      <c r="O3" s="97"/>
      <c r="P3" s="97"/>
    </row>
    <row r="4" spans="1:16" ht="18" customHeight="1" x14ac:dyDescent="0.2">
      <c r="A4" s="477" t="s">
        <v>62</v>
      </c>
      <c r="B4" s="479" t="s">
        <v>5</v>
      </c>
      <c r="C4" s="476" t="s">
        <v>62</v>
      </c>
      <c r="D4" s="476"/>
      <c r="E4" s="475" t="s">
        <v>80</v>
      </c>
      <c r="F4" s="475"/>
      <c r="G4" s="475"/>
      <c r="H4" s="475"/>
      <c r="I4" s="471" t="s">
        <v>41</v>
      </c>
      <c r="J4" s="471" t="s">
        <v>1</v>
      </c>
      <c r="K4" s="471" t="s">
        <v>84</v>
      </c>
      <c r="L4" s="471" t="s">
        <v>85</v>
      </c>
      <c r="M4" s="473" t="s">
        <v>12</v>
      </c>
    </row>
    <row r="5" spans="1:16" s="115" customFormat="1" ht="16.5" customHeight="1" x14ac:dyDescent="0.2">
      <c r="A5" s="478"/>
      <c r="B5" s="480"/>
      <c r="C5" s="135" t="s">
        <v>81</v>
      </c>
      <c r="D5" s="135" t="s">
        <v>44</v>
      </c>
      <c r="E5" s="116">
        <v>1</v>
      </c>
      <c r="F5" s="116">
        <v>2</v>
      </c>
      <c r="G5" s="116">
        <v>3</v>
      </c>
      <c r="H5" s="116">
        <v>4</v>
      </c>
      <c r="I5" s="472"/>
      <c r="J5" s="472"/>
      <c r="K5" s="472"/>
      <c r="L5" s="472"/>
      <c r="M5" s="474"/>
    </row>
    <row r="6" spans="1:16" s="115" customFormat="1" ht="22.5" customHeight="1" x14ac:dyDescent="0.2">
      <c r="A6" s="153">
        <v>1</v>
      </c>
      <c r="B6" s="112" t="s">
        <v>14</v>
      </c>
      <c r="C6" s="101">
        <v>3</v>
      </c>
      <c r="D6" s="101">
        <v>2</v>
      </c>
      <c r="E6" s="102">
        <v>139</v>
      </c>
      <c r="F6" s="102">
        <v>199</v>
      </c>
      <c r="G6" s="102">
        <v>191</v>
      </c>
      <c r="H6" s="107">
        <v>201</v>
      </c>
      <c r="I6" s="118">
        <v>0</v>
      </c>
      <c r="J6" s="118">
        <f t="shared" ref="J6:J18" si="0">SUM(E6:H6)+I6*3-MIN(E6:H6)</f>
        <v>591</v>
      </c>
      <c r="K6" s="118">
        <f t="shared" ref="K6:K18" si="1">MAX(E6:H6)+I6</f>
        <v>201</v>
      </c>
      <c r="L6" s="158">
        <f t="shared" ref="L6:L18" si="2">ROUND(J6/3,0)</f>
        <v>197</v>
      </c>
      <c r="M6" s="137">
        <v>18</v>
      </c>
    </row>
    <row r="7" spans="1:16" s="43" customFormat="1" ht="22.5" customHeight="1" x14ac:dyDescent="0.2">
      <c r="A7" s="154">
        <f>A6+1</f>
        <v>2</v>
      </c>
      <c r="B7" s="113" t="s">
        <v>21</v>
      </c>
      <c r="C7" s="103">
        <v>3</v>
      </c>
      <c r="D7" s="103">
        <v>4</v>
      </c>
      <c r="E7" s="104">
        <v>116</v>
      </c>
      <c r="F7" s="104">
        <v>186</v>
      </c>
      <c r="G7" s="104">
        <v>213</v>
      </c>
      <c r="H7" s="104">
        <v>167</v>
      </c>
      <c r="I7" s="104">
        <v>8</v>
      </c>
      <c r="J7" s="104">
        <f t="shared" si="0"/>
        <v>590</v>
      </c>
      <c r="K7" s="159">
        <f t="shared" si="1"/>
        <v>221</v>
      </c>
      <c r="L7" s="159">
        <f t="shared" si="2"/>
        <v>197</v>
      </c>
      <c r="M7" s="32">
        <v>18</v>
      </c>
    </row>
    <row r="8" spans="1:16" ht="22.5" customHeight="1" x14ac:dyDescent="0.2">
      <c r="A8" s="155">
        <f>A7+1</f>
        <v>3</v>
      </c>
      <c r="B8" s="112" t="s">
        <v>16</v>
      </c>
      <c r="C8" s="101">
        <v>1</v>
      </c>
      <c r="D8" s="101">
        <v>1</v>
      </c>
      <c r="E8" s="102">
        <v>209</v>
      </c>
      <c r="F8" s="102">
        <v>169</v>
      </c>
      <c r="G8" s="102">
        <v>170</v>
      </c>
      <c r="H8" s="102">
        <v>137</v>
      </c>
      <c r="I8" s="102">
        <v>0</v>
      </c>
      <c r="J8" s="102">
        <f t="shared" si="0"/>
        <v>548</v>
      </c>
      <c r="K8" s="102">
        <f t="shared" si="1"/>
        <v>209</v>
      </c>
      <c r="L8" s="102">
        <f t="shared" si="2"/>
        <v>183</v>
      </c>
      <c r="M8" s="139">
        <v>14</v>
      </c>
    </row>
    <row r="9" spans="1:16" ht="22.5" customHeight="1" x14ac:dyDescent="0.2">
      <c r="A9" s="155">
        <f>A8+1</f>
        <v>4</v>
      </c>
      <c r="B9" s="110" t="s">
        <v>23</v>
      </c>
      <c r="C9" s="101">
        <v>2</v>
      </c>
      <c r="D9" s="101">
        <v>3</v>
      </c>
      <c r="E9" s="102">
        <v>188</v>
      </c>
      <c r="F9" s="102">
        <v>137</v>
      </c>
      <c r="G9" s="102">
        <v>165</v>
      </c>
      <c r="H9" s="102">
        <v>195</v>
      </c>
      <c r="I9" s="102">
        <v>0</v>
      </c>
      <c r="J9" s="102">
        <f t="shared" si="0"/>
        <v>548</v>
      </c>
      <c r="K9" s="102">
        <f t="shared" si="1"/>
        <v>195</v>
      </c>
      <c r="L9" s="102">
        <f t="shared" si="2"/>
        <v>183</v>
      </c>
      <c r="M9" s="139">
        <v>14</v>
      </c>
    </row>
    <row r="10" spans="1:16" ht="22.5" customHeight="1" x14ac:dyDescent="0.2">
      <c r="A10" s="155">
        <f>A9+1</f>
        <v>5</v>
      </c>
      <c r="B10" s="112" t="s">
        <v>27</v>
      </c>
      <c r="C10" s="101">
        <v>3</v>
      </c>
      <c r="D10" s="101">
        <v>5</v>
      </c>
      <c r="E10" s="102">
        <v>136</v>
      </c>
      <c r="F10" s="102">
        <v>179</v>
      </c>
      <c r="G10" s="102">
        <v>191</v>
      </c>
      <c r="H10" s="102">
        <v>147</v>
      </c>
      <c r="I10" s="102">
        <v>0</v>
      </c>
      <c r="J10" s="102">
        <f t="shared" si="0"/>
        <v>517</v>
      </c>
      <c r="K10" s="102">
        <f t="shared" si="1"/>
        <v>191</v>
      </c>
      <c r="L10" s="107">
        <f t="shared" si="2"/>
        <v>172</v>
      </c>
      <c r="M10" s="139">
        <v>10</v>
      </c>
    </row>
    <row r="11" spans="1:16" ht="22.5" customHeight="1" x14ac:dyDescent="0.2">
      <c r="A11" s="155">
        <f>A10+1</f>
        <v>6</v>
      </c>
      <c r="B11" s="110" t="s">
        <v>25</v>
      </c>
      <c r="C11" s="101">
        <v>2</v>
      </c>
      <c r="D11" s="101">
        <v>1</v>
      </c>
      <c r="E11" s="102">
        <v>170</v>
      </c>
      <c r="F11" s="102">
        <v>159</v>
      </c>
      <c r="G11" s="102">
        <v>160</v>
      </c>
      <c r="H11" s="102">
        <v>185</v>
      </c>
      <c r="I11" s="102">
        <v>0</v>
      </c>
      <c r="J11" s="102">
        <f t="shared" si="0"/>
        <v>515</v>
      </c>
      <c r="K11" s="102">
        <f t="shared" si="1"/>
        <v>185</v>
      </c>
      <c r="L11" s="102">
        <f t="shared" si="2"/>
        <v>172</v>
      </c>
      <c r="M11" s="139">
        <v>10</v>
      </c>
    </row>
    <row r="12" spans="1:16" ht="22.5" customHeight="1" x14ac:dyDescent="0.2">
      <c r="A12" s="155">
        <f t="shared" ref="A12:A18" si="3">A11+1</f>
        <v>7</v>
      </c>
      <c r="B12" s="112" t="s">
        <v>60</v>
      </c>
      <c r="C12" s="101">
        <v>1</v>
      </c>
      <c r="D12" s="101">
        <v>3</v>
      </c>
      <c r="E12" s="102">
        <v>141</v>
      </c>
      <c r="F12" s="102">
        <v>128</v>
      </c>
      <c r="G12" s="102">
        <v>159</v>
      </c>
      <c r="H12" s="102">
        <v>217</v>
      </c>
      <c r="I12" s="102">
        <v>0</v>
      </c>
      <c r="J12" s="102">
        <f t="shared" si="0"/>
        <v>517</v>
      </c>
      <c r="K12" s="102">
        <f t="shared" si="1"/>
        <v>217</v>
      </c>
      <c r="L12" s="102">
        <f t="shared" si="2"/>
        <v>172</v>
      </c>
      <c r="M12" s="139">
        <v>10</v>
      </c>
    </row>
    <row r="13" spans="1:16" ht="22.5" customHeight="1" x14ac:dyDescent="0.2">
      <c r="A13" s="156">
        <f t="shared" si="3"/>
        <v>8</v>
      </c>
      <c r="B13" s="109" t="s">
        <v>24</v>
      </c>
      <c r="C13" s="105">
        <v>3</v>
      </c>
      <c r="D13" s="105">
        <v>3</v>
      </c>
      <c r="E13" s="106">
        <v>133</v>
      </c>
      <c r="F13" s="106">
        <v>160</v>
      </c>
      <c r="G13" s="106">
        <v>166</v>
      </c>
      <c r="H13" s="106">
        <v>146</v>
      </c>
      <c r="I13" s="106">
        <v>8</v>
      </c>
      <c r="J13" s="106">
        <f t="shared" si="0"/>
        <v>496</v>
      </c>
      <c r="K13" s="106">
        <f t="shared" si="1"/>
        <v>174</v>
      </c>
      <c r="L13" s="106">
        <f t="shared" si="2"/>
        <v>165</v>
      </c>
      <c r="M13" s="29">
        <v>6</v>
      </c>
    </row>
    <row r="14" spans="1:16" ht="22.5" customHeight="1" x14ac:dyDescent="0.2">
      <c r="A14" s="155">
        <f t="shared" si="3"/>
        <v>9</v>
      </c>
      <c r="B14" s="110" t="s">
        <v>26</v>
      </c>
      <c r="C14" s="101">
        <v>1</v>
      </c>
      <c r="D14" s="101">
        <v>2</v>
      </c>
      <c r="E14" s="102">
        <v>123</v>
      </c>
      <c r="F14" s="102">
        <v>165</v>
      </c>
      <c r="G14" s="102">
        <v>192</v>
      </c>
      <c r="H14" s="102">
        <v>134</v>
      </c>
      <c r="I14" s="102">
        <v>0</v>
      </c>
      <c r="J14" s="102">
        <f t="shared" si="0"/>
        <v>491</v>
      </c>
      <c r="K14" s="102">
        <f t="shared" si="1"/>
        <v>192</v>
      </c>
      <c r="L14" s="102">
        <f t="shared" si="2"/>
        <v>164</v>
      </c>
      <c r="M14" s="139">
        <v>5</v>
      </c>
    </row>
    <row r="15" spans="1:16" ht="22.5" customHeight="1" x14ac:dyDescent="0.2">
      <c r="A15" s="156">
        <f t="shared" si="3"/>
        <v>10</v>
      </c>
      <c r="B15" s="109" t="s">
        <v>15</v>
      </c>
      <c r="C15" s="105">
        <v>3</v>
      </c>
      <c r="D15" s="105">
        <v>1</v>
      </c>
      <c r="E15" s="106">
        <v>123</v>
      </c>
      <c r="F15" s="106">
        <v>150</v>
      </c>
      <c r="G15" s="106">
        <v>179</v>
      </c>
      <c r="H15" s="106">
        <v>133</v>
      </c>
      <c r="I15" s="106">
        <v>8</v>
      </c>
      <c r="J15" s="106">
        <f t="shared" si="0"/>
        <v>486</v>
      </c>
      <c r="K15" s="106">
        <f t="shared" si="1"/>
        <v>187</v>
      </c>
      <c r="L15" s="106">
        <f t="shared" si="2"/>
        <v>162</v>
      </c>
      <c r="M15" s="29">
        <v>4</v>
      </c>
    </row>
    <row r="16" spans="1:16" ht="22.5" customHeight="1" x14ac:dyDescent="0.2">
      <c r="A16" s="156">
        <f t="shared" si="3"/>
        <v>11</v>
      </c>
      <c r="B16" s="111" t="s">
        <v>72</v>
      </c>
      <c r="C16" s="105">
        <v>2</v>
      </c>
      <c r="D16" s="105">
        <v>4</v>
      </c>
      <c r="E16" s="106">
        <v>140</v>
      </c>
      <c r="F16" s="106">
        <v>161</v>
      </c>
      <c r="G16" s="106">
        <v>116</v>
      </c>
      <c r="H16" s="106">
        <v>116</v>
      </c>
      <c r="I16" s="106">
        <v>8</v>
      </c>
      <c r="J16" s="106">
        <f t="shared" si="0"/>
        <v>441</v>
      </c>
      <c r="K16" s="106">
        <f t="shared" si="1"/>
        <v>169</v>
      </c>
      <c r="L16" s="106">
        <f t="shared" si="2"/>
        <v>147</v>
      </c>
      <c r="M16" s="29">
        <v>3</v>
      </c>
    </row>
    <row r="17" spans="1:13" ht="22.5" customHeight="1" x14ac:dyDescent="0.2">
      <c r="A17" s="156">
        <f t="shared" si="3"/>
        <v>12</v>
      </c>
      <c r="B17" s="109" t="s">
        <v>20</v>
      </c>
      <c r="C17" s="105">
        <v>2</v>
      </c>
      <c r="D17" s="105">
        <v>5</v>
      </c>
      <c r="E17" s="106">
        <v>139</v>
      </c>
      <c r="F17" s="106">
        <v>128</v>
      </c>
      <c r="G17" s="106">
        <v>119</v>
      </c>
      <c r="H17" s="106">
        <v>146</v>
      </c>
      <c r="I17" s="106">
        <v>8</v>
      </c>
      <c r="J17" s="102">
        <f t="shared" si="0"/>
        <v>437</v>
      </c>
      <c r="K17" s="102">
        <f t="shared" si="1"/>
        <v>154</v>
      </c>
      <c r="L17" s="102">
        <f t="shared" si="2"/>
        <v>146</v>
      </c>
      <c r="M17" s="139">
        <v>2</v>
      </c>
    </row>
    <row r="18" spans="1:13" ht="22.5" customHeight="1" thickBot="1" x14ac:dyDescent="0.25">
      <c r="A18" s="157">
        <f t="shared" si="3"/>
        <v>13</v>
      </c>
      <c r="B18" s="140" t="s">
        <v>48</v>
      </c>
      <c r="C18" s="141">
        <v>2</v>
      </c>
      <c r="D18" s="141">
        <v>2</v>
      </c>
      <c r="E18" s="141">
        <v>107</v>
      </c>
      <c r="F18" s="141">
        <v>133</v>
      </c>
      <c r="G18" s="141">
        <v>138</v>
      </c>
      <c r="H18" s="141">
        <v>165</v>
      </c>
      <c r="I18" s="141">
        <v>0</v>
      </c>
      <c r="J18" s="142">
        <f t="shared" si="0"/>
        <v>436</v>
      </c>
      <c r="K18" s="142">
        <f t="shared" si="1"/>
        <v>165</v>
      </c>
      <c r="L18" s="142">
        <f t="shared" si="2"/>
        <v>145</v>
      </c>
      <c r="M18" s="143">
        <v>1</v>
      </c>
    </row>
    <row r="21" spans="1:13" ht="21" x14ac:dyDescent="0.35">
      <c r="B21" s="129" t="str">
        <f>B7</f>
        <v>Чернявскис Алексей</v>
      </c>
      <c r="D21" s="133">
        <f>K7</f>
        <v>221</v>
      </c>
      <c r="E21" s="130" t="s">
        <v>82</v>
      </c>
      <c r="F21" s="131"/>
      <c r="G21" s="122"/>
      <c r="H21" s="122"/>
      <c r="I21" s="122"/>
      <c r="J21" s="122"/>
    </row>
    <row r="22" spans="1:13" ht="21" x14ac:dyDescent="0.35">
      <c r="B22" s="121"/>
      <c r="D22" s="134"/>
      <c r="E22" s="123"/>
      <c r="F22" s="122"/>
      <c r="G22" s="122"/>
      <c r="H22" s="122"/>
      <c r="I22" s="122"/>
      <c r="J22" s="122"/>
    </row>
    <row r="23" spans="1:13" s="125" customFormat="1" ht="21" x14ac:dyDescent="0.35">
      <c r="B23" s="126" t="str">
        <f>B6</f>
        <v>Степанов Андрей</v>
      </c>
      <c r="C23" s="128"/>
      <c r="D23" s="132">
        <f>L6</f>
        <v>197</v>
      </c>
      <c r="E23" s="124" t="s">
        <v>83</v>
      </c>
      <c r="F23" s="127"/>
      <c r="G23" s="127"/>
      <c r="H23" s="127"/>
      <c r="I23" s="127"/>
      <c r="J23" s="127"/>
      <c r="K23" s="128"/>
      <c r="L23" s="128"/>
      <c r="M23" s="128"/>
    </row>
    <row r="24" spans="1:13" ht="21" x14ac:dyDescent="0.35">
      <c r="B24" s="126" t="str">
        <f>B7</f>
        <v>Чернявскис Алексей</v>
      </c>
      <c r="C24" s="128"/>
      <c r="D24" s="132">
        <f>L7</f>
        <v>197</v>
      </c>
      <c r="E24" s="124" t="s">
        <v>83</v>
      </c>
      <c r="F24" s="127"/>
      <c r="G24" s="127"/>
      <c r="H24" s="127"/>
      <c r="I24" s="127"/>
      <c r="J24" s="127"/>
      <c r="K24" s="128"/>
    </row>
  </sheetData>
  <mergeCells count="11">
    <mergeCell ref="J4:J5"/>
    <mergeCell ref="A1:M1"/>
    <mergeCell ref="A2:M2"/>
    <mergeCell ref="K4:K5"/>
    <mergeCell ref="L4:L5"/>
    <mergeCell ref="M4:M5"/>
    <mergeCell ref="A4:A5"/>
    <mergeCell ref="B4:B5"/>
    <mergeCell ref="C4:D4"/>
    <mergeCell ref="E4:H4"/>
    <mergeCell ref="I4:I5"/>
  </mergeCells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P25"/>
  <sheetViews>
    <sheetView view="pageBreakPreview" zoomScaleNormal="100" zoomScaleSheetLayoutView="100" workbookViewId="0">
      <selection activeCell="E6" activeCellId="1" sqref="B6:B19 E6:H19"/>
    </sheetView>
  </sheetViews>
  <sheetFormatPr defaultRowHeight="12.75" x14ac:dyDescent="0.2"/>
  <cols>
    <col min="1" max="1" width="3" bestFit="1" customWidth="1"/>
    <col min="2" max="2" width="26.42578125" bestFit="1" customWidth="1"/>
    <col min="3" max="3" width="4.28515625" bestFit="1" customWidth="1"/>
    <col min="4" max="4" width="6.42578125" bestFit="1" customWidth="1"/>
    <col min="5" max="5" width="4.42578125" customWidth="1"/>
    <col min="6" max="8" width="4.42578125" bestFit="1" customWidth="1"/>
    <col min="9" max="9" width="6" bestFit="1" customWidth="1"/>
    <col min="10" max="10" width="7" bestFit="1" customWidth="1"/>
    <col min="11" max="12" width="6.28515625" bestFit="1" customWidth="1"/>
    <col min="13" max="13" width="5.7109375" bestFit="1" customWidth="1"/>
  </cols>
  <sheetData>
    <row r="1" spans="1:16" ht="21" customHeight="1" x14ac:dyDescent="0.2">
      <c r="A1" s="469" t="s">
        <v>96</v>
      </c>
      <c r="B1" s="469"/>
      <c r="C1" s="469"/>
      <c r="D1" s="469"/>
      <c r="E1" s="469"/>
      <c r="F1" s="469"/>
      <c r="G1" s="469"/>
      <c r="H1" s="469"/>
      <c r="I1" s="469"/>
      <c r="J1" s="469"/>
      <c r="K1" s="469"/>
      <c r="L1" s="469"/>
      <c r="M1" s="469"/>
      <c r="N1" s="97"/>
      <c r="O1" s="97"/>
      <c r="P1" s="97"/>
    </row>
    <row r="2" spans="1:16" ht="21" x14ac:dyDescent="0.2">
      <c r="A2" s="470" t="s">
        <v>97</v>
      </c>
      <c r="B2" s="470"/>
      <c r="C2" s="470"/>
      <c r="D2" s="470"/>
      <c r="E2" s="470"/>
      <c r="F2" s="470"/>
      <c r="G2" s="470"/>
      <c r="H2" s="470"/>
      <c r="I2" s="470"/>
      <c r="J2" s="470"/>
      <c r="K2" s="470"/>
      <c r="L2" s="470"/>
      <c r="M2" s="470"/>
      <c r="N2" s="97"/>
      <c r="O2" s="97"/>
      <c r="P2" s="97"/>
    </row>
    <row r="3" spans="1:16" ht="13.5" customHeight="1" thickBot="1" x14ac:dyDescent="0.25">
      <c r="A3" s="184"/>
      <c r="B3" s="184"/>
      <c r="C3" s="184"/>
      <c r="D3" s="184"/>
      <c r="E3" s="184"/>
      <c r="F3" s="184"/>
      <c r="G3" s="184"/>
      <c r="H3" s="184"/>
      <c r="I3" s="184"/>
      <c r="J3" s="184"/>
      <c r="K3" s="184"/>
      <c r="L3" s="184"/>
      <c r="M3" s="184"/>
      <c r="N3" s="97"/>
      <c r="O3" s="97"/>
      <c r="P3" s="97"/>
    </row>
    <row r="4" spans="1:16" x14ac:dyDescent="0.2">
      <c r="A4" s="481" t="s">
        <v>62</v>
      </c>
      <c r="B4" s="483" t="s">
        <v>5</v>
      </c>
      <c r="C4" s="485" t="s">
        <v>62</v>
      </c>
      <c r="D4" s="486"/>
      <c r="E4" s="487" t="s">
        <v>80</v>
      </c>
      <c r="F4" s="488"/>
      <c r="G4" s="488"/>
      <c r="H4" s="489"/>
      <c r="I4" s="471" t="s">
        <v>41</v>
      </c>
      <c r="J4" s="471" t="s">
        <v>1</v>
      </c>
      <c r="K4" s="471" t="s">
        <v>84</v>
      </c>
      <c r="L4" s="471" t="s">
        <v>85</v>
      </c>
      <c r="M4" s="473" t="s">
        <v>12</v>
      </c>
    </row>
    <row r="5" spans="1:16" x14ac:dyDescent="0.2">
      <c r="A5" s="482"/>
      <c r="B5" s="484"/>
      <c r="C5" s="135" t="s">
        <v>81</v>
      </c>
      <c r="D5" s="135" t="s">
        <v>44</v>
      </c>
      <c r="E5" s="116">
        <v>1</v>
      </c>
      <c r="F5" s="116">
        <v>2</v>
      </c>
      <c r="G5" s="116">
        <v>3</v>
      </c>
      <c r="H5" s="116">
        <v>4</v>
      </c>
      <c r="I5" s="472"/>
      <c r="J5" s="472"/>
      <c r="K5" s="472"/>
      <c r="L5" s="472"/>
      <c r="M5" s="474"/>
    </row>
    <row r="6" spans="1:16" ht="23.25" customHeight="1" x14ac:dyDescent="0.25">
      <c r="A6" s="155">
        <v>1</v>
      </c>
      <c r="B6" s="168" t="s">
        <v>27</v>
      </c>
      <c r="C6" s="101">
        <v>4</v>
      </c>
      <c r="D6" s="101">
        <v>1</v>
      </c>
      <c r="E6" s="173">
        <v>216</v>
      </c>
      <c r="F6" s="173">
        <v>180</v>
      </c>
      <c r="G6" s="173">
        <v>195</v>
      </c>
      <c r="H6" s="173">
        <v>0</v>
      </c>
      <c r="I6" s="102">
        <v>0</v>
      </c>
      <c r="J6" s="102">
        <f t="shared" ref="J6:J19" si="0">SUM(E6:H6)+I6*3-MIN(E6:H6)</f>
        <v>591</v>
      </c>
      <c r="K6" s="102">
        <f t="shared" ref="K6:K19" si="1">MAX(E6:H6)+I6</f>
        <v>216</v>
      </c>
      <c r="L6" s="179">
        <f t="shared" ref="L6:L19" si="2">ROUND(J6/3,0)</f>
        <v>197</v>
      </c>
      <c r="M6" s="139">
        <v>21</v>
      </c>
    </row>
    <row r="7" spans="1:16" ht="23.25" customHeight="1" x14ac:dyDescent="0.25">
      <c r="A7" s="156">
        <f t="shared" ref="A7:A19" si="3">A6+1</f>
        <v>2</v>
      </c>
      <c r="B7" s="169" t="s">
        <v>15</v>
      </c>
      <c r="C7" s="105">
        <v>3</v>
      </c>
      <c r="D7" s="105">
        <v>1</v>
      </c>
      <c r="E7" s="174">
        <v>165</v>
      </c>
      <c r="F7" s="174">
        <v>219</v>
      </c>
      <c r="G7" s="174">
        <v>180</v>
      </c>
      <c r="H7" s="174">
        <v>155</v>
      </c>
      <c r="I7" s="106">
        <v>8</v>
      </c>
      <c r="J7" s="106">
        <f t="shared" si="0"/>
        <v>588</v>
      </c>
      <c r="K7" s="106">
        <f t="shared" si="1"/>
        <v>227</v>
      </c>
      <c r="L7" s="180">
        <f t="shared" si="2"/>
        <v>196</v>
      </c>
      <c r="M7" s="29">
        <v>18</v>
      </c>
    </row>
    <row r="8" spans="1:16" ht="23.25" customHeight="1" x14ac:dyDescent="0.25">
      <c r="A8" s="155">
        <f t="shared" si="3"/>
        <v>3</v>
      </c>
      <c r="B8" s="168" t="s">
        <v>48</v>
      </c>
      <c r="C8" s="101">
        <v>3</v>
      </c>
      <c r="D8" s="101">
        <v>2</v>
      </c>
      <c r="E8" s="173">
        <v>135</v>
      </c>
      <c r="F8" s="173">
        <v>148</v>
      </c>
      <c r="G8" s="173">
        <v>244</v>
      </c>
      <c r="H8" s="175">
        <v>175</v>
      </c>
      <c r="I8" s="102">
        <v>0</v>
      </c>
      <c r="J8" s="102">
        <f t="shared" si="0"/>
        <v>567</v>
      </c>
      <c r="K8" s="114">
        <f t="shared" si="1"/>
        <v>244</v>
      </c>
      <c r="L8" s="181">
        <f t="shared" si="2"/>
        <v>189</v>
      </c>
      <c r="M8" s="139">
        <v>16</v>
      </c>
    </row>
    <row r="9" spans="1:16" ht="23.25" customHeight="1" x14ac:dyDescent="0.25">
      <c r="A9" s="155">
        <f t="shared" si="3"/>
        <v>4</v>
      </c>
      <c r="B9" s="168" t="s">
        <v>25</v>
      </c>
      <c r="C9" s="101">
        <v>3</v>
      </c>
      <c r="D9" s="101">
        <v>3</v>
      </c>
      <c r="E9" s="173">
        <v>186</v>
      </c>
      <c r="F9" s="173">
        <v>196</v>
      </c>
      <c r="G9" s="173">
        <v>149</v>
      </c>
      <c r="H9" s="173">
        <v>171</v>
      </c>
      <c r="I9" s="102">
        <v>0</v>
      </c>
      <c r="J9" s="102">
        <f t="shared" si="0"/>
        <v>553</v>
      </c>
      <c r="K9" s="102">
        <f t="shared" si="1"/>
        <v>196</v>
      </c>
      <c r="L9" s="181">
        <f t="shared" si="2"/>
        <v>184</v>
      </c>
      <c r="M9" s="139">
        <v>14</v>
      </c>
    </row>
    <row r="10" spans="1:16" ht="23.25" customHeight="1" x14ac:dyDescent="0.25">
      <c r="A10" s="155">
        <f t="shared" si="3"/>
        <v>5</v>
      </c>
      <c r="B10" s="168" t="s">
        <v>16</v>
      </c>
      <c r="C10" s="101">
        <v>1</v>
      </c>
      <c r="D10" s="101">
        <v>2</v>
      </c>
      <c r="E10" s="173">
        <v>175</v>
      </c>
      <c r="F10" s="173">
        <v>178</v>
      </c>
      <c r="G10" s="173">
        <v>162</v>
      </c>
      <c r="H10" s="173">
        <v>182</v>
      </c>
      <c r="I10" s="102">
        <v>0</v>
      </c>
      <c r="J10" s="102">
        <f t="shared" si="0"/>
        <v>535</v>
      </c>
      <c r="K10" s="102">
        <f t="shared" si="1"/>
        <v>182</v>
      </c>
      <c r="L10" s="181">
        <f t="shared" si="2"/>
        <v>178</v>
      </c>
      <c r="M10" s="139">
        <v>12</v>
      </c>
    </row>
    <row r="11" spans="1:16" ht="23.25" customHeight="1" x14ac:dyDescent="0.25">
      <c r="A11" s="155">
        <f t="shared" si="3"/>
        <v>6</v>
      </c>
      <c r="B11" s="168" t="s">
        <v>60</v>
      </c>
      <c r="C11" s="101">
        <v>2</v>
      </c>
      <c r="D11" s="101">
        <v>1</v>
      </c>
      <c r="E11" s="173">
        <v>176</v>
      </c>
      <c r="F11" s="173">
        <v>154</v>
      </c>
      <c r="G11" s="173">
        <v>190</v>
      </c>
      <c r="H11" s="173">
        <v>120</v>
      </c>
      <c r="I11" s="102">
        <v>0</v>
      </c>
      <c r="J11" s="102">
        <f t="shared" si="0"/>
        <v>520</v>
      </c>
      <c r="K11" s="102">
        <f t="shared" si="1"/>
        <v>190</v>
      </c>
      <c r="L11" s="181">
        <f t="shared" si="2"/>
        <v>173</v>
      </c>
      <c r="M11" s="139">
        <v>10</v>
      </c>
    </row>
    <row r="12" spans="1:16" ht="23.25" customHeight="1" x14ac:dyDescent="0.25">
      <c r="A12" s="156">
        <f t="shared" si="3"/>
        <v>7</v>
      </c>
      <c r="B12" s="169" t="s">
        <v>17</v>
      </c>
      <c r="C12" s="105">
        <v>1</v>
      </c>
      <c r="D12" s="105">
        <v>1</v>
      </c>
      <c r="E12" s="174">
        <v>197</v>
      </c>
      <c r="F12" s="174">
        <v>141</v>
      </c>
      <c r="G12" s="174">
        <v>128</v>
      </c>
      <c r="H12" s="174">
        <v>153</v>
      </c>
      <c r="I12" s="106">
        <v>8</v>
      </c>
      <c r="J12" s="106">
        <f t="shared" si="0"/>
        <v>515</v>
      </c>
      <c r="K12" s="106">
        <f t="shared" si="1"/>
        <v>205</v>
      </c>
      <c r="L12" s="180">
        <f t="shared" si="2"/>
        <v>172</v>
      </c>
      <c r="M12" s="29">
        <v>8</v>
      </c>
    </row>
    <row r="13" spans="1:16" ht="23.25" customHeight="1" x14ac:dyDescent="0.25">
      <c r="A13" s="161">
        <f t="shared" si="3"/>
        <v>8</v>
      </c>
      <c r="B13" s="170" t="s">
        <v>21</v>
      </c>
      <c r="C13" s="162">
        <v>3</v>
      </c>
      <c r="D13" s="162">
        <v>1</v>
      </c>
      <c r="E13" s="176">
        <v>170</v>
      </c>
      <c r="F13" s="176">
        <v>167</v>
      </c>
      <c r="G13" s="176">
        <v>133</v>
      </c>
      <c r="H13" s="176">
        <v>141</v>
      </c>
      <c r="I13" s="163">
        <v>8</v>
      </c>
      <c r="J13" s="163">
        <f t="shared" si="0"/>
        <v>502</v>
      </c>
      <c r="K13" s="163">
        <f t="shared" si="1"/>
        <v>178</v>
      </c>
      <c r="L13" s="182">
        <f t="shared" si="2"/>
        <v>167</v>
      </c>
      <c r="M13" s="164">
        <v>7</v>
      </c>
    </row>
    <row r="14" spans="1:16" ht="23.25" customHeight="1" x14ac:dyDescent="0.25">
      <c r="A14" s="155">
        <f t="shared" si="3"/>
        <v>9</v>
      </c>
      <c r="B14" s="168" t="s">
        <v>46</v>
      </c>
      <c r="C14" s="101">
        <v>4</v>
      </c>
      <c r="D14" s="101">
        <v>2</v>
      </c>
      <c r="E14" s="173">
        <v>160</v>
      </c>
      <c r="F14" s="173">
        <v>148</v>
      </c>
      <c r="G14" s="173">
        <v>183</v>
      </c>
      <c r="H14" s="173">
        <v>145</v>
      </c>
      <c r="I14" s="102">
        <v>0</v>
      </c>
      <c r="J14" s="102">
        <f t="shared" si="0"/>
        <v>491</v>
      </c>
      <c r="K14" s="102">
        <f t="shared" si="1"/>
        <v>183</v>
      </c>
      <c r="L14" s="181">
        <f t="shared" si="2"/>
        <v>164</v>
      </c>
      <c r="M14" s="139">
        <v>6</v>
      </c>
    </row>
    <row r="15" spans="1:16" ht="23.25" customHeight="1" x14ac:dyDescent="0.25">
      <c r="A15" s="156">
        <f t="shared" si="3"/>
        <v>10</v>
      </c>
      <c r="B15" s="169" t="s">
        <v>24</v>
      </c>
      <c r="C15" s="105">
        <v>4</v>
      </c>
      <c r="D15" s="105">
        <v>3</v>
      </c>
      <c r="E15" s="174">
        <v>117</v>
      </c>
      <c r="F15" s="174">
        <v>158</v>
      </c>
      <c r="G15" s="174">
        <v>135</v>
      </c>
      <c r="H15" s="174">
        <v>146</v>
      </c>
      <c r="I15" s="106">
        <v>8</v>
      </c>
      <c r="J15" s="106">
        <f t="shared" si="0"/>
        <v>463</v>
      </c>
      <c r="K15" s="106">
        <f t="shared" si="1"/>
        <v>166</v>
      </c>
      <c r="L15" s="180">
        <f t="shared" si="2"/>
        <v>154</v>
      </c>
      <c r="M15" s="29">
        <v>5</v>
      </c>
    </row>
    <row r="16" spans="1:16" ht="23.25" customHeight="1" x14ac:dyDescent="0.25">
      <c r="A16" s="156">
        <f t="shared" si="3"/>
        <v>11</v>
      </c>
      <c r="B16" s="169" t="s">
        <v>20</v>
      </c>
      <c r="C16" s="105">
        <v>1</v>
      </c>
      <c r="D16" s="105">
        <v>1</v>
      </c>
      <c r="E16" s="174">
        <v>174</v>
      </c>
      <c r="F16" s="174">
        <v>112</v>
      </c>
      <c r="G16" s="174">
        <v>149</v>
      </c>
      <c r="H16" s="174">
        <v>106</v>
      </c>
      <c r="I16" s="106">
        <v>8</v>
      </c>
      <c r="J16" s="106">
        <f t="shared" si="0"/>
        <v>459</v>
      </c>
      <c r="K16" s="106">
        <f t="shared" si="1"/>
        <v>182</v>
      </c>
      <c r="L16" s="180">
        <f t="shared" si="2"/>
        <v>153</v>
      </c>
      <c r="M16" s="29">
        <v>4</v>
      </c>
    </row>
    <row r="17" spans="1:13" ht="23.25" customHeight="1" x14ac:dyDescent="0.25">
      <c r="A17" s="156">
        <f t="shared" si="3"/>
        <v>12</v>
      </c>
      <c r="B17" s="171" t="s">
        <v>28</v>
      </c>
      <c r="C17" s="105">
        <v>2</v>
      </c>
      <c r="D17" s="105">
        <v>3</v>
      </c>
      <c r="E17" s="174">
        <v>128</v>
      </c>
      <c r="F17" s="174">
        <v>147</v>
      </c>
      <c r="G17" s="174">
        <v>116</v>
      </c>
      <c r="H17" s="174">
        <v>149</v>
      </c>
      <c r="I17" s="106">
        <v>8</v>
      </c>
      <c r="J17" s="106">
        <f t="shared" si="0"/>
        <v>448</v>
      </c>
      <c r="K17" s="106">
        <f t="shared" si="1"/>
        <v>157</v>
      </c>
      <c r="L17" s="180">
        <f t="shared" si="2"/>
        <v>149</v>
      </c>
      <c r="M17" s="29">
        <v>3</v>
      </c>
    </row>
    <row r="18" spans="1:13" ht="23.25" customHeight="1" x14ac:dyDescent="0.25">
      <c r="A18" s="156">
        <f t="shared" si="3"/>
        <v>13</v>
      </c>
      <c r="B18" s="169" t="s">
        <v>72</v>
      </c>
      <c r="C18" s="105">
        <v>2</v>
      </c>
      <c r="D18" s="105">
        <v>2</v>
      </c>
      <c r="E18" s="174">
        <v>80</v>
      </c>
      <c r="F18" s="174">
        <v>149</v>
      </c>
      <c r="G18" s="174">
        <v>94</v>
      </c>
      <c r="H18" s="174">
        <v>110</v>
      </c>
      <c r="I18" s="106">
        <v>8</v>
      </c>
      <c r="J18" s="106">
        <f t="shared" si="0"/>
        <v>377</v>
      </c>
      <c r="K18" s="106">
        <f t="shared" si="1"/>
        <v>157</v>
      </c>
      <c r="L18" s="180">
        <f t="shared" si="2"/>
        <v>126</v>
      </c>
      <c r="M18" s="29">
        <v>2</v>
      </c>
    </row>
    <row r="19" spans="1:13" ht="23.25" customHeight="1" thickBot="1" x14ac:dyDescent="0.3">
      <c r="A19" s="157">
        <f t="shared" si="3"/>
        <v>14</v>
      </c>
      <c r="B19" s="172" t="s">
        <v>52</v>
      </c>
      <c r="C19" s="167">
        <v>4</v>
      </c>
      <c r="D19" s="167">
        <v>1</v>
      </c>
      <c r="E19" s="177">
        <v>118</v>
      </c>
      <c r="F19" s="177">
        <v>104</v>
      </c>
      <c r="G19" s="177">
        <v>115</v>
      </c>
      <c r="H19" s="178">
        <v>119</v>
      </c>
      <c r="I19" s="142">
        <v>0</v>
      </c>
      <c r="J19" s="142">
        <f t="shared" si="0"/>
        <v>352</v>
      </c>
      <c r="K19" s="142">
        <f t="shared" si="1"/>
        <v>119</v>
      </c>
      <c r="L19" s="183">
        <f t="shared" si="2"/>
        <v>117</v>
      </c>
      <c r="M19" s="143">
        <v>1</v>
      </c>
    </row>
    <row r="21" spans="1:13" x14ac:dyDescent="0.2">
      <c r="A21" s="4"/>
    </row>
    <row r="22" spans="1:13" x14ac:dyDescent="0.2">
      <c r="A22" s="4"/>
    </row>
    <row r="23" spans="1:13" ht="21" x14ac:dyDescent="0.35">
      <c r="A23" s="125"/>
      <c r="B23" s="129" t="str">
        <f>B8</f>
        <v>Гамов Евгений</v>
      </c>
      <c r="C23" s="39"/>
      <c r="D23" s="133">
        <f>K8</f>
        <v>244</v>
      </c>
      <c r="E23" s="130" t="s">
        <v>82</v>
      </c>
      <c r="F23" s="131"/>
      <c r="G23" s="122"/>
      <c r="H23" s="122"/>
      <c r="I23" s="122"/>
      <c r="J23" s="122"/>
      <c r="K23" s="39"/>
      <c r="L23" s="39"/>
      <c r="M23" s="39"/>
    </row>
    <row r="24" spans="1:13" ht="21" x14ac:dyDescent="0.35">
      <c r="B24" s="121"/>
      <c r="C24" s="39"/>
      <c r="D24" s="134"/>
      <c r="E24" s="123"/>
      <c r="F24" s="122"/>
      <c r="G24" s="122"/>
      <c r="H24" s="122"/>
      <c r="I24" s="122"/>
      <c r="J24" s="122"/>
      <c r="K24" s="39"/>
      <c r="L24" s="39"/>
      <c r="M24" s="39"/>
    </row>
    <row r="25" spans="1:13" ht="21" x14ac:dyDescent="0.35">
      <c r="B25" s="126" t="str">
        <f>B6</f>
        <v>Куклин Игорь</v>
      </c>
      <c r="C25" s="128"/>
      <c r="D25" s="132">
        <f>L6</f>
        <v>197</v>
      </c>
      <c r="E25" s="124" t="s">
        <v>83</v>
      </c>
      <c r="F25" s="127"/>
      <c r="G25" s="127"/>
      <c r="H25" s="127"/>
      <c r="I25" s="127"/>
      <c r="J25" s="127"/>
      <c r="K25" s="128"/>
      <c r="L25" s="128"/>
      <c r="M25" s="128"/>
    </row>
  </sheetData>
  <mergeCells count="11">
    <mergeCell ref="J4:J5"/>
    <mergeCell ref="K4:K5"/>
    <mergeCell ref="L4:L5"/>
    <mergeCell ref="M4:M5"/>
    <mergeCell ref="A1:M1"/>
    <mergeCell ref="A2:M2"/>
    <mergeCell ref="A4:A5"/>
    <mergeCell ref="B4:B5"/>
    <mergeCell ref="C4:D4"/>
    <mergeCell ref="E4:H4"/>
    <mergeCell ref="I4:I5"/>
  </mergeCells>
  <pageMargins left="0.70866141732283461" right="0.70866141732283461" top="0.74803149606299213" bottom="0.74803149606299213" header="0.51181102362204722" footer="0.51181102362204722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23"/>
  <sheetViews>
    <sheetView view="pageBreakPreview" zoomScaleNormal="100" zoomScaleSheetLayoutView="100" workbookViewId="0">
      <pane xSplit="2" ySplit="1" topLeftCell="C2" activePane="bottomRight" state="frozen"/>
      <selection activeCell="A24" sqref="A24:H42"/>
      <selection pane="topRight" activeCell="A24" sqref="A24:H42"/>
      <selection pane="bottomLeft" activeCell="A24" sqref="A24:H42"/>
      <selection pane="bottomRight" activeCell="E6" activeCellId="1" sqref="B6:B17 E6:H17"/>
    </sheetView>
  </sheetViews>
  <sheetFormatPr defaultRowHeight="12.75" x14ac:dyDescent="0.2"/>
  <cols>
    <col min="1" max="1" width="3" bestFit="1" customWidth="1"/>
    <col min="2" max="2" width="27.140625" customWidth="1"/>
    <col min="3" max="3" width="4.28515625" bestFit="1" customWidth="1"/>
    <col min="4" max="8" width="6.85546875" customWidth="1"/>
    <col min="9" max="9" width="6" bestFit="1" customWidth="1"/>
    <col min="10" max="10" width="7" bestFit="1" customWidth="1"/>
    <col min="11" max="12" width="6.28515625" bestFit="1" customWidth="1"/>
    <col min="13" max="13" width="5.7109375" bestFit="1" customWidth="1"/>
  </cols>
  <sheetData>
    <row r="1" spans="1:13" ht="21" x14ac:dyDescent="0.2">
      <c r="A1" s="469" t="s">
        <v>96</v>
      </c>
      <c r="B1" s="469"/>
      <c r="C1" s="469"/>
      <c r="D1" s="469"/>
      <c r="E1" s="469"/>
      <c r="F1" s="469"/>
      <c r="G1" s="469"/>
      <c r="H1" s="469"/>
      <c r="I1" s="469"/>
      <c r="J1" s="469"/>
      <c r="K1" s="469"/>
      <c r="L1" s="469"/>
      <c r="M1" s="469"/>
    </row>
    <row r="2" spans="1:13" s="10" customFormat="1" ht="21" x14ac:dyDescent="0.25">
      <c r="A2" s="470" t="s">
        <v>101</v>
      </c>
      <c r="B2" s="470"/>
      <c r="C2" s="470"/>
      <c r="D2" s="470"/>
      <c r="E2" s="470"/>
      <c r="F2" s="470"/>
      <c r="G2" s="470"/>
      <c r="H2" s="470"/>
      <c r="I2" s="470"/>
      <c r="J2" s="470"/>
      <c r="K2" s="470"/>
      <c r="L2" s="470"/>
      <c r="M2" s="470"/>
    </row>
    <row r="3" spans="1:13" s="10" customFormat="1" ht="21" x14ac:dyDescent="0.25">
      <c r="A3" s="184"/>
      <c r="B3" s="184"/>
      <c r="C3" s="184"/>
      <c r="D3" s="184"/>
      <c r="E3" s="184"/>
      <c r="F3" s="184"/>
      <c r="G3" s="184"/>
      <c r="H3" s="184"/>
      <c r="I3" s="184"/>
      <c r="J3" s="184"/>
      <c r="K3" s="184"/>
      <c r="L3" s="184"/>
      <c r="M3" s="184"/>
    </row>
    <row r="4" spans="1:13" s="10" customFormat="1" ht="18" x14ac:dyDescent="0.25">
      <c r="A4" s="42"/>
      <c r="B4" s="150"/>
      <c r="C4" s="185" t="s">
        <v>62</v>
      </c>
      <c r="D4" s="185"/>
      <c r="E4" s="186" t="s">
        <v>80</v>
      </c>
      <c r="F4" s="186"/>
      <c r="G4" s="186"/>
      <c r="H4" s="186"/>
      <c r="I4" s="187"/>
      <c r="J4" s="187"/>
      <c r="K4" s="187"/>
      <c r="L4" s="187"/>
      <c r="M4" s="187"/>
    </row>
    <row r="5" spans="1:13" s="10" customFormat="1" ht="18" x14ac:dyDescent="0.25">
      <c r="A5" s="42" t="s">
        <v>62</v>
      </c>
      <c r="B5" s="150" t="s">
        <v>5</v>
      </c>
      <c r="C5" s="135" t="s">
        <v>81</v>
      </c>
      <c r="D5" s="135" t="s">
        <v>44</v>
      </c>
      <c r="E5" s="116">
        <v>1</v>
      </c>
      <c r="F5" s="116">
        <v>2</v>
      </c>
      <c r="G5" s="116">
        <v>3</v>
      </c>
      <c r="H5" s="116">
        <v>4</v>
      </c>
      <c r="I5" s="116" t="s">
        <v>41</v>
      </c>
      <c r="J5" s="116" t="s">
        <v>1</v>
      </c>
      <c r="K5" s="116" t="s">
        <v>84</v>
      </c>
      <c r="L5" s="116" t="s">
        <v>85</v>
      </c>
      <c r="M5" s="116" t="s">
        <v>12</v>
      </c>
    </row>
    <row r="6" spans="1:13" s="10" customFormat="1" ht="18" x14ac:dyDescent="0.25">
      <c r="A6" s="160">
        <v>1</v>
      </c>
      <c r="B6" s="168" t="s">
        <v>16</v>
      </c>
      <c r="C6" s="101">
        <v>3</v>
      </c>
      <c r="D6" s="101">
        <v>2</v>
      </c>
      <c r="E6" s="173">
        <v>139</v>
      </c>
      <c r="F6" s="173">
        <v>186</v>
      </c>
      <c r="G6" s="173">
        <v>203</v>
      </c>
      <c r="H6" s="173">
        <v>209</v>
      </c>
      <c r="I6" s="102">
        <v>0</v>
      </c>
      <c r="J6" s="102">
        <f t="shared" ref="J6:J17" si="0">SUM(E6:H6)+I6*3-MIN(E6:H6)</f>
        <v>598</v>
      </c>
      <c r="K6" s="102">
        <f t="shared" ref="K6:K17" si="1">MAX(E6:H6)+I6</f>
        <v>209</v>
      </c>
      <c r="L6" s="179">
        <f t="shared" ref="L6:L17" si="2">ROUND(J6/3,0)</f>
        <v>199</v>
      </c>
      <c r="M6" s="100">
        <v>16</v>
      </c>
    </row>
    <row r="7" spans="1:13" s="10" customFormat="1" ht="18" x14ac:dyDescent="0.25">
      <c r="A7" s="160">
        <f t="shared" ref="A7:A17" si="3">A6+1</f>
        <v>2</v>
      </c>
      <c r="B7" s="168" t="s">
        <v>27</v>
      </c>
      <c r="C7" s="101">
        <v>4</v>
      </c>
      <c r="D7" s="101">
        <v>2</v>
      </c>
      <c r="E7" s="173">
        <v>169</v>
      </c>
      <c r="F7" s="173">
        <v>150</v>
      </c>
      <c r="G7" s="173">
        <v>189</v>
      </c>
      <c r="H7" s="173">
        <v>195</v>
      </c>
      <c r="I7" s="102">
        <v>0</v>
      </c>
      <c r="J7" s="102">
        <f t="shared" si="0"/>
        <v>553</v>
      </c>
      <c r="K7" s="102">
        <f t="shared" si="1"/>
        <v>195</v>
      </c>
      <c r="L7" s="181">
        <f t="shared" si="2"/>
        <v>184</v>
      </c>
      <c r="M7" s="100">
        <v>14</v>
      </c>
    </row>
    <row r="8" spans="1:13" s="10" customFormat="1" ht="18" x14ac:dyDescent="0.25">
      <c r="A8" s="165">
        <f t="shared" si="3"/>
        <v>3</v>
      </c>
      <c r="B8" s="169" t="s">
        <v>15</v>
      </c>
      <c r="C8" s="105">
        <v>2</v>
      </c>
      <c r="D8" s="105">
        <v>1</v>
      </c>
      <c r="E8" s="174">
        <v>203</v>
      </c>
      <c r="F8" s="174">
        <v>175</v>
      </c>
      <c r="G8" s="174">
        <v>132</v>
      </c>
      <c r="H8" s="174">
        <v>99</v>
      </c>
      <c r="I8" s="106">
        <v>8</v>
      </c>
      <c r="J8" s="106">
        <f t="shared" si="0"/>
        <v>534</v>
      </c>
      <c r="K8" s="189">
        <f t="shared" si="1"/>
        <v>211</v>
      </c>
      <c r="L8" s="180">
        <f t="shared" si="2"/>
        <v>178</v>
      </c>
      <c r="M8" s="166">
        <v>12</v>
      </c>
    </row>
    <row r="9" spans="1:13" s="11" customFormat="1" ht="18" x14ac:dyDescent="0.25">
      <c r="A9" s="165">
        <f t="shared" si="3"/>
        <v>4</v>
      </c>
      <c r="B9" s="169" t="s">
        <v>47</v>
      </c>
      <c r="C9" s="105">
        <v>2</v>
      </c>
      <c r="D9" s="105">
        <v>3</v>
      </c>
      <c r="E9" s="174">
        <v>171</v>
      </c>
      <c r="F9" s="174">
        <v>154</v>
      </c>
      <c r="G9" s="174">
        <v>157</v>
      </c>
      <c r="H9" s="174">
        <v>161</v>
      </c>
      <c r="I9" s="106">
        <v>8</v>
      </c>
      <c r="J9" s="106">
        <f t="shared" si="0"/>
        <v>513</v>
      </c>
      <c r="K9" s="106">
        <f t="shared" si="1"/>
        <v>179</v>
      </c>
      <c r="L9" s="180">
        <f t="shared" si="2"/>
        <v>171</v>
      </c>
      <c r="M9" s="166">
        <v>10</v>
      </c>
    </row>
    <row r="10" spans="1:13" s="10" customFormat="1" ht="18" x14ac:dyDescent="0.25">
      <c r="A10" s="160">
        <f t="shared" si="3"/>
        <v>5</v>
      </c>
      <c r="B10" s="168" t="s">
        <v>46</v>
      </c>
      <c r="C10" s="101">
        <v>1</v>
      </c>
      <c r="D10" s="101">
        <v>2</v>
      </c>
      <c r="E10" s="173">
        <v>151</v>
      </c>
      <c r="F10" s="173">
        <v>187</v>
      </c>
      <c r="G10" s="173">
        <v>145</v>
      </c>
      <c r="H10" s="173">
        <v>175</v>
      </c>
      <c r="I10" s="102">
        <v>0</v>
      </c>
      <c r="J10" s="102">
        <f t="shared" si="0"/>
        <v>513</v>
      </c>
      <c r="K10" s="102">
        <f t="shared" si="1"/>
        <v>187</v>
      </c>
      <c r="L10" s="181">
        <f t="shared" si="2"/>
        <v>171</v>
      </c>
      <c r="M10" s="100">
        <v>10</v>
      </c>
    </row>
    <row r="11" spans="1:13" s="10" customFormat="1" ht="18" x14ac:dyDescent="0.25">
      <c r="A11" s="160">
        <f t="shared" si="3"/>
        <v>6</v>
      </c>
      <c r="B11" s="168" t="s">
        <v>60</v>
      </c>
      <c r="C11" s="101">
        <v>1</v>
      </c>
      <c r="D11" s="101">
        <v>1</v>
      </c>
      <c r="E11" s="173">
        <v>134</v>
      </c>
      <c r="F11" s="173">
        <v>188</v>
      </c>
      <c r="G11" s="173">
        <v>114</v>
      </c>
      <c r="H11" s="173">
        <v>176</v>
      </c>
      <c r="I11" s="102">
        <v>0</v>
      </c>
      <c r="J11" s="102">
        <f t="shared" si="0"/>
        <v>498</v>
      </c>
      <c r="K11" s="102">
        <f t="shared" si="1"/>
        <v>188</v>
      </c>
      <c r="L11" s="181">
        <f t="shared" si="2"/>
        <v>166</v>
      </c>
      <c r="M11" s="100">
        <v>7</v>
      </c>
    </row>
    <row r="12" spans="1:13" s="10" customFormat="1" ht="18" x14ac:dyDescent="0.25">
      <c r="A12" s="160">
        <f t="shared" si="3"/>
        <v>7</v>
      </c>
      <c r="B12" s="168" t="s">
        <v>48</v>
      </c>
      <c r="C12" s="101">
        <v>4</v>
      </c>
      <c r="D12" s="101">
        <v>1</v>
      </c>
      <c r="E12" s="173">
        <v>168</v>
      </c>
      <c r="F12" s="173">
        <v>115</v>
      </c>
      <c r="G12" s="173">
        <v>163</v>
      </c>
      <c r="H12" s="175">
        <v>155</v>
      </c>
      <c r="I12" s="102">
        <v>0</v>
      </c>
      <c r="J12" s="102">
        <f t="shared" si="0"/>
        <v>486</v>
      </c>
      <c r="K12" s="107">
        <f t="shared" si="1"/>
        <v>168</v>
      </c>
      <c r="L12" s="181">
        <f t="shared" si="2"/>
        <v>162</v>
      </c>
      <c r="M12" s="100">
        <v>6</v>
      </c>
    </row>
    <row r="13" spans="1:13" s="10" customFormat="1" ht="18" x14ac:dyDescent="0.25">
      <c r="A13" s="165">
        <f t="shared" si="3"/>
        <v>8</v>
      </c>
      <c r="B13" s="169" t="s">
        <v>24</v>
      </c>
      <c r="C13" s="105">
        <v>2</v>
      </c>
      <c r="D13" s="105">
        <v>2</v>
      </c>
      <c r="E13" s="174">
        <v>140</v>
      </c>
      <c r="F13" s="174">
        <v>124</v>
      </c>
      <c r="G13" s="174">
        <v>141</v>
      </c>
      <c r="H13" s="174">
        <v>181</v>
      </c>
      <c r="I13" s="106">
        <v>8</v>
      </c>
      <c r="J13" s="106">
        <f t="shared" si="0"/>
        <v>486</v>
      </c>
      <c r="K13" s="106">
        <f t="shared" si="1"/>
        <v>189</v>
      </c>
      <c r="L13" s="180">
        <f t="shared" si="2"/>
        <v>162</v>
      </c>
      <c r="M13" s="166">
        <v>6</v>
      </c>
    </row>
    <row r="14" spans="1:13" s="10" customFormat="1" ht="18" x14ac:dyDescent="0.25">
      <c r="A14" s="165">
        <f t="shared" si="3"/>
        <v>9</v>
      </c>
      <c r="B14" s="169" t="s">
        <v>20</v>
      </c>
      <c r="C14" s="105">
        <v>1</v>
      </c>
      <c r="D14" s="105">
        <v>3</v>
      </c>
      <c r="E14" s="174">
        <v>144</v>
      </c>
      <c r="F14" s="174">
        <v>148</v>
      </c>
      <c r="G14" s="174">
        <v>149</v>
      </c>
      <c r="H14" s="174">
        <v>100</v>
      </c>
      <c r="I14" s="106">
        <v>8</v>
      </c>
      <c r="J14" s="106">
        <f t="shared" si="0"/>
        <v>465</v>
      </c>
      <c r="K14" s="106">
        <f t="shared" si="1"/>
        <v>157</v>
      </c>
      <c r="L14" s="180">
        <f t="shared" si="2"/>
        <v>155</v>
      </c>
      <c r="M14" s="166">
        <v>4</v>
      </c>
    </row>
    <row r="15" spans="1:13" s="10" customFormat="1" ht="18" x14ac:dyDescent="0.25">
      <c r="A15" s="165">
        <f t="shared" si="3"/>
        <v>10</v>
      </c>
      <c r="B15" s="171" t="s">
        <v>28</v>
      </c>
      <c r="C15" s="105">
        <v>4</v>
      </c>
      <c r="D15" s="105">
        <v>3</v>
      </c>
      <c r="E15" s="174">
        <v>148</v>
      </c>
      <c r="F15" s="174">
        <v>171</v>
      </c>
      <c r="G15" s="174">
        <v>122</v>
      </c>
      <c r="H15" s="174">
        <v>104</v>
      </c>
      <c r="I15" s="106">
        <v>8</v>
      </c>
      <c r="J15" s="106">
        <f t="shared" si="0"/>
        <v>465</v>
      </c>
      <c r="K15" s="106">
        <f t="shared" si="1"/>
        <v>179</v>
      </c>
      <c r="L15" s="180">
        <f t="shared" si="2"/>
        <v>155</v>
      </c>
      <c r="M15" s="166">
        <v>4</v>
      </c>
    </row>
    <row r="16" spans="1:13" s="10" customFormat="1" ht="18" x14ac:dyDescent="0.25">
      <c r="A16" s="165">
        <f t="shared" si="3"/>
        <v>11</v>
      </c>
      <c r="B16" s="169" t="s">
        <v>17</v>
      </c>
      <c r="C16" s="105">
        <v>3</v>
      </c>
      <c r="D16" s="105">
        <v>1</v>
      </c>
      <c r="E16" s="174">
        <v>141</v>
      </c>
      <c r="F16" s="174">
        <v>139</v>
      </c>
      <c r="G16" s="174">
        <v>115</v>
      </c>
      <c r="H16" s="174">
        <v>137</v>
      </c>
      <c r="I16" s="106">
        <v>8</v>
      </c>
      <c r="J16" s="106">
        <f t="shared" si="0"/>
        <v>441</v>
      </c>
      <c r="K16" s="106">
        <f t="shared" si="1"/>
        <v>149</v>
      </c>
      <c r="L16" s="180">
        <f t="shared" si="2"/>
        <v>147</v>
      </c>
      <c r="M16" s="166">
        <v>2</v>
      </c>
    </row>
    <row r="17" spans="1:13" s="10" customFormat="1" ht="18" x14ac:dyDescent="0.25">
      <c r="A17" s="165">
        <f t="shared" si="3"/>
        <v>12</v>
      </c>
      <c r="B17" s="169" t="s">
        <v>72</v>
      </c>
      <c r="C17" s="105">
        <v>3</v>
      </c>
      <c r="D17" s="105">
        <v>3</v>
      </c>
      <c r="E17" s="174">
        <v>128</v>
      </c>
      <c r="F17" s="174">
        <v>117</v>
      </c>
      <c r="G17" s="174">
        <v>111</v>
      </c>
      <c r="H17" s="174">
        <v>103</v>
      </c>
      <c r="I17" s="106">
        <v>8</v>
      </c>
      <c r="J17" s="106">
        <f t="shared" si="0"/>
        <v>380</v>
      </c>
      <c r="K17" s="106">
        <f t="shared" si="1"/>
        <v>136</v>
      </c>
      <c r="L17" s="180">
        <f t="shared" si="2"/>
        <v>127</v>
      </c>
      <c r="M17" s="166">
        <v>1</v>
      </c>
    </row>
    <row r="19" spans="1:13" x14ac:dyDescent="0.2">
      <c r="A19" s="4"/>
    </row>
    <row r="20" spans="1:13" x14ac:dyDescent="0.2">
      <c r="A20" s="4"/>
    </row>
    <row r="21" spans="1:13" ht="21" x14ac:dyDescent="0.35">
      <c r="A21" s="125"/>
      <c r="B21" s="129" t="str">
        <f>B8</f>
        <v>Чуруксаева Людмила</v>
      </c>
      <c r="C21" s="39"/>
      <c r="D21" s="133">
        <f>K8</f>
        <v>211</v>
      </c>
      <c r="E21" s="130" t="s">
        <v>82</v>
      </c>
      <c r="F21" s="131"/>
      <c r="G21" s="122"/>
      <c r="H21" s="122"/>
      <c r="I21" s="122"/>
      <c r="J21" s="122"/>
      <c r="K21" s="39"/>
      <c r="L21" s="39"/>
      <c r="M21" s="39"/>
    </row>
    <row r="22" spans="1:13" ht="21" x14ac:dyDescent="0.35">
      <c r="B22" s="121"/>
      <c r="C22" s="39"/>
      <c r="D22" s="134"/>
      <c r="E22" s="123"/>
      <c r="F22" s="122"/>
      <c r="G22" s="122"/>
      <c r="H22" s="122"/>
      <c r="I22" s="122"/>
      <c r="J22" s="122"/>
      <c r="K22" s="39"/>
      <c r="L22" s="39"/>
      <c r="M22" s="39"/>
    </row>
    <row r="23" spans="1:13" ht="21" x14ac:dyDescent="0.35">
      <c r="B23" s="126" t="str">
        <f>B6</f>
        <v>Петряев Юрий</v>
      </c>
      <c r="C23" s="128"/>
      <c r="D23" s="132">
        <f>L6</f>
        <v>199</v>
      </c>
      <c r="E23" s="124" t="s">
        <v>83</v>
      </c>
      <c r="F23" s="127"/>
      <c r="G23" s="127"/>
      <c r="H23" s="127"/>
      <c r="I23" s="127"/>
      <c r="J23" s="127"/>
      <c r="K23" s="128"/>
      <c r="L23" s="128"/>
      <c r="M23" s="128"/>
    </row>
  </sheetData>
  <mergeCells count="2">
    <mergeCell ref="A1:M1"/>
    <mergeCell ref="A2:M2"/>
  </mergeCells>
  <pageMargins left="0.75" right="0.75" top="1" bottom="1" header="0.5" footer="0.5"/>
  <pageSetup paperSize="9" scale="88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24"/>
  <sheetViews>
    <sheetView workbookViewId="0">
      <pane xSplit="2" ySplit="1" topLeftCell="C2" activePane="bottomRight" state="frozen"/>
      <selection activeCell="A24" sqref="A24:H42"/>
      <selection pane="topRight" activeCell="A24" sqref="A24:H42"/>
      <selection pane="bottomLeft" activeCell="A24" sqref="A24:H42"/>
      <selection pane="bottomRight" activeCell="E6" activeCellId="1" sqref="B6:B18 E6:H18"/>
    </sheetView>
  </sheetViews>
  <sheetFormatPr defaultRowHeight="12.75" x14ac:dyDescent="0.2"/>
  <cols>
    <col min="1" max="1" width="3" bestFit="1" customWidth="1"/>
    <col min="2" max="2" width="20.140625" bestFit="1" customWidth="1"/>
    <col min="3" max="3" width="8.85546875" bestFit="1" customWidth="1"/>
    <col min="4" max="4" width="11.140625" bestFit="1" customWidth="1"/>
    <col min="5" max="8" width="8.5703125" bestFit="1" customWidth="1"/>
    <col min="9" max="9" width="12" bestFit="1" customWidth="1"/>
    <col min="10" max="10" width="8.7109375" bestFit="1" customWidth="1"/>
    <col min="11" max="11" width="12.7109375" bestFit="1" customWidth="1"/>
    <col min="12" max="12" width="11.42578125" bestFit="1" customWidth="1"/>
    <col min="13" max="13" width="8.28515625" bestFit="1" customWidth="1"/>
  </cols>
  <sheetData>
    <row r="1" spans="1:13" ht="21" x14ac:dyDescent="0.2">
      <c r="A1" s="469" t="s">
        <v>96</v>
      </c>
      <c r="B1" s="469"/>
      <c r="C1" s="469"/>
      <c r="D1" s="469"/>
      <c r="E1" s="469"/>
      <c r="F1" s="469"/>
      <c r="G1" s="469"/>
      <c r="H1" s="469"/>
      <c r="I1" s="469"/>
      <c r="J1" s="469"/>
      <c r="K1" s="469"/>
      <c r="L1" s="469"/>
      <c r="M1" s="469"/>
    </row>
    <row r="2" spans="1:13" ht="21" x14ac:dyDescent="0.2">
      <c r="A2" s="470" t="s">
        <v>104</v>
      </c>
      <c r="B2" s="470"/>
      <c r="C2" s="470"/>
      <c r="D2" s="470"/>
      <c r="E2" s="470"/>
      <c r="F2" s="470"/>
      <c r="G2" s="470"/>
      <c r="H2" s="470"/>
      <c r="I2" s="470"/>
      <c r="J2" s="470"/>
      <c r="K2" s="470"/>
      <c r="L2" s="470"/>
      <c r="M2" s="470"/>
    </row>
    <row r="3" spans="1:13" ht="21" x14ac:dyDescent="0.2">
      <c r="A3" s="188"/>
      <c r="B3" s="188"/>
      <c r="C3" s="188"/>
      <c r="D3" s="188"/>
      <c r="E3" s="188"/>
      <c r="F3" s="188"/>
      <c r="G3" s="188"/>
      <c r="H3" s="188"/>
      <c r="I3" s="188"/>
      <c r="J3" s="188"/>
      <c r="K3" s="188"/>
      <c r="L3" s="188"/>
      <c r="M3" s="188"/>
    </row>
    <row r="4" spans="1:13" ht="18" x14ac:dyDescent="0.25">
      <c r="A4" s="42"/>
      <c r="B4" s="150"/>
      <c r="C4" s="185" t="s">
        <v>62</v>
      </c>
      <c r="D4" s="185"/>
      <c r="E4" s="186" t="s">
        <v>80</v>
      </c>
      <c r="F4" s="186"/>
      <c r="G4" s="186"/>
      <c r="H4" s="186"/>
      <c r="I4" s="187"/>
      <c r="J4" s="187"/>
      <c r="K4" s="187"/>
      <c r="L4" s="187"/>
      <c r="M4" s="187"/>
    </row>
    <row r="5" spans="1:13" x14ac:dyDescent="0.2">
      <c r="A5" s="42" t="s">
        <v>62</v>
      </c>
      <c r="B5" s="150" t="s">
        <v>5</v>
      </c>
      <c r="C5" s="135" t="s">
        <v>81</v>
      </c>
      <c r="D5" s="135" t="s">
        <v>44</v>
      </c>
      <c r="E5" s="116">
        <v>1</v>
      </c>
      <c r="F5" s="116">
        <v>2</v>
      </c>
      <c r="G5" s="116">
        <v>3</v>
      </c>
      <c r="H5" s="116">
        <v>4</v>
      </c>
      <c r="I5" s="116" t="s">
        <v>41</v>
      </c>
      <c r="J5" s="116" t="s">
        <v>1</v>
      </c>
      <c r="K5" s="116" t="s">
        <v>84</v>
      </c>
      <c r="L5" s="116" t="s">
        <v>85</v>
      </c>
      <c r="M5" s="116" t="s">
        <v>12</v>
      </c>
    </row>
    <row r="6" spans="1:13" ht="15.75" x14ac:dyDescent="0.25">
      <c r="A6" s="160">
        <v>1</v>
      </c>
      <c r="B6" s="168" t="s">
        <v>23</v>
      </c>
      <c r="C6" s="101">
        <v>2</v>
      </c>
      <c r="D6" s="101">
        <v>2</v>
      </c>
      <c r="E6" s="173">
        <v>209</v>
      </c>
      <c r="F6" s="173">
        <v>173</v>
      </c>
      <c r="G6" s="173">
        <v>158</v>
      </c>
      <c r="H6" s="173">
        <v>192</v>
      </c>
      <c r="I6" s="102">
        <v>0</v>
      </c>
      <c r="J6" s="102">
        <f t="shared" ref="J6:J18" si="0">SUM(E6:H6)+I6*3-MIN(E6:H6)</f>
        <v>574</v>
      </c>
      <c r="K6" s="114">
        <f t="shared" ref="K6:K18" si="1">MAX(E6:H6)+I6</f>
        <v>209</v>
      </c>
      <c r="L6" s="179">
        <f t="shared" ref="L6:L18" si="2">ROUND(J6/3,0)</f>
        <v>191</v>
      </c>
      <c r="M6" s="100">
        <v>18</v>
      </c>
    </row>
    <row r="7" spans="1:13" ht="15.75" x14ac:dyDescent="0.25">
      <c r="A7" s="160">
        <v>2</v>
      </c>
      <c r="B7" s="168" t="s">
        <v>16</v>
      </c>
      <c r="C7" s="101">
        <v>3</v>
      </c>
      <c r="D7" s="101">
        <v>3</v>
      </c>
      <c r="E7" s="173">
        <v>203</v>
      </c>
      <c r="F7" s="173">
        <v>154</v>
      </c>
      <c r="G7" s="173">
        <v>179</v>
      </c>
      <c r="H7" s="173">
        <v>168</v>
      </c>
      <c r="I7" s="102">
        <v>0</v>
      </c>
      <c r="J7" s="102">
        <f t="shared" si="0"/>
        <v>550</v>
      </c>
      <c r="K7" s="107">
        <f t="shared" si="1"/>
        <v>203</v>
      </c>
      <c r="L7" s="181">
        <f t="shared" si="2"/>
        <v>183</v>
      </c>
      <c r="M7" s="100">
        <v>16</v>
      </c>
    </row>
    <row r="8" spans="1:13" ht="15.75" x14ac:dyDescent="0.25">
      <c r="A8" s="165">
        <f t="shared" ref="A8:A18" si="3">A7+1</f>
        <v>3</v>
      </c>
      <c r="B8" s="169" t="s">
        <v>28</v>
      </c>
      <c r="C8" s="105">
        <v>3</v>
      </c>
      <c r="D8" s="105">
        <v>1</v>
      </c>
      <c r="E8" s="174">
        <v>190</v>
      </c>
      <c r="F8" s="174">
        <v>157</v>
      </c>
      <c r="G8" s="174">
        <v>134</v>
      </c>
      <c r="H8" s="174">
        <v>157</v>
      </c>
      <c r="I8" s="106">
        <v>8</v>
      </c>
      <c r="J8" s="106">
        <f t="shared" si="0"/>
        <v>528</v>
      </c>
      <c r="K8" s="38">
        <f t="shared" si="1"/>
        <v>198</v>
      </c>
      <c r="L8" s="191">
        <f t="shared" si="2"/>
        <v>176</v>
      </c>
      <c r="M8" s="166">
        <v>14</v>
      </c>
    </row>
    <row r="9" spans="1:13" ht="15.75" x14ac:dyDescent="0.25">
      <c r="A9" s="165">
        <f t="shared" si="3"/>
        <v>4</v>
      </c>
      <c r="B9" s="169" t="s">
        <v>15</v>
      </c>
      <c r="C9" s="105">
        <v>3</v>
      </c>
      <c r="D9" s="105">
        <v>2</v>
      </c>
      <c r="E9" s="174">
        <v>149</v>
      </c>
      <c r="F9" s="174">
        <v>184</v>
      </c>
      <c r="G9" s="174">
        <v>136</v>
      </c>
      <c r="H9" s="174">
        <v>171</v>
      </c>
      <c r="I9" s="106">
        <v>8</v>
      </c>
      <c r="J9" s="106">
        <f t="shared" si="0"/>
        <v>528</v>
      </c>
      <c r="K9" s="106">
        <f t="shared" si="1"/>
        <v>192</v>
      </c>
      <c r="L9" s="180">
        <f t="shared" si="2"/>
        <v>176</v>
      </c>
      <c r="M9" s="166">
        <v>14</v>
      </c>
    </row>
    <row r="10" spans="1:13" ht="15.75" x14ac:dyDescent="0.25">
      <c r="A10" s="160">
        <f t="shared" si="3"/>
        <v>5</v>
      </c>
      <c r="B10" s="168" t="s">
        <v>60</v>
      </c>
      <c r="C10" s="101">
        <v>2</v>
      </c>
      <c r="D10" s="101">
        <v>1</v>
      </c>
      <c r="E10" s="173">
        <v>195</v>
      </c>
      <c r="F10" s="173">
        <v>179</v>
      </c>
      <c r="G10" s="173">
        <v>145</v>
      </c>
      <c r="H10" s="173">
        <v>133</v>
      </c>
      <c r="I10" s="102">
        <v>0</v>
      </c>
      <c r="J10" s="102">
        <f t="shared" si="0"/>
        <v>519</v>
      </c>
      <c r="K10" s="102">
        <f t="shared" si="1"/>
        <v>195</v>
      </c>
      <c r="L10" s="181">
        <f t="shared" si="2"/>
        <v>173</v>
      </c>
      <c r="M10" s="100">
        <v>10</v>
      </c>
    </row>
    <row r="11" spans="1:13" ht="15.75" x14ac:dyDescent="0.25">
      <c r="A11" s="160">
        <f t="shared" si="3"/>
        <v>6</v>
      </c>
      <c r="B11" s="168" t="s">
        <v>49</v>
      </c>
      <c r="C11" s="101">
        <v>1</v>
      </c>
      <c r="D11" s="101">
        <v>2</v>
      </c>
      <c r="E11" s="173">
        <v>168</v>
      </c>
      <c r="F11" s="173">
        <v>176</v>
      </c>
      <c r="G11" s="173">
        <v>166</v>
      </c>
      <c r="H11" s="173">
        <v>157</v>
      </c>
      <c r="I11" s="102">
        <v>0</v>
      </c>
      <c r="J11" s="102">
        <f t="shared" si="0"/>
        <v>510</v>
      </c>
      <c r="K11" s="102">
        <f t="shared" si="1"/>
        <v>176</v>
      </c>
      <c r="L11" s="181">
        <f t="shared" si="2"/>
        <v>170</v>
      </c>
      <c r="M11" s="100">
        <v>8</v>
      </c>
    </row>
    <row r="12" spans="1:13" ht="15.75" x14ac:dyDescent="0.25">
      <c r="A12" s="165">
        <f t="shared" si="3"/>
        <v>7</v>
      </c>
      <c r="B12" s="169" t="s">
        <v>20</v>
      </c>
      <c r="C12" s="105">
        <v>1</v>
      </c>
      <c r="D12" s="105">
        <v>3</v>
      </c>
      <c r="E12" s="174">
        <v>96</v>
      </c>
      <c r="F12" s="174">
        <v>147</v>
      </c>
      <c r="G12" s="174">
        <v>144</v>
      </c>
      <c r="H12" s="174">
        <v>170</v>
      </c>
      <c r="I12" s="106">
        <v>8</v>
      </c>
      <c r="J12" s="106">
        <f t="shared" si="0"/>
        <v>485</v>
      </c>
      <c r="K12" s="106">
        <f t="shared" si="1"/>
        <v>178</v>
      </c>
      <c r="L12" s="180">
        <f t="shared" si="2"/>
        <v>162</v>
      </c>
      <c r="M12" s="166">
        <v>7</v>
      </c>
    </row>
    <row r="13" spans="1:13" ht="15.75" x14ac:dyDescent="0.25">
      <c r="A13" s="165">
        <f t="shared" si="3"/>
        <v>8</v>
      </c>
      <c r="B13" s="169" t="s">
        <v>17</v>
      </c>
      <c r="C13" s="105">
        <v>2</v>
      </c>
      <c r="D13" s="105">
        <v>3</v>
      </c>
      <c r="E13" s="174">
        <v>139</v>
      </c>
      <c r="F13" s="174">
        <v>169</v>
      </c>
      <c r="G13" s="174">
        <v>142</v>
      </c>
      <c r="H13" s="174">
        <v>148</v>
      </c>
      <c r="I13" s="106">
        <v>8</v>
      </c>
      <c r="J13" s="106">
        <f t="shared" si="0"/>
        <v>483</v>
      </c>
      <c r="K13" s="106">
        <f t="shared" si="1"/>
        <v>177</v>
      </c>
      <c r="L13" s="180">
        <f t="shared" si="2"/>
        <v>161</v>
      </c>
      <c r="M13" s="166">
        <v>6</v>
      </c>
    </row>
    <row r="14" spans="1:13" ht="15.75" x14ac:dyDescent="0.25">
      <c r="A14" s="160">
        <f t="shared" si="3"/>
        <v>9</v>
      </c>
      <c r="B14" s="168" t="s">
        <v>22</v>
      </c>
      <c r="C14" s="101">
        <v>2</v>
      </c>
      <c r="D14" s="101">
        <v>4</v>
      </c>
      <c r="E14" s="173">
        <v>163</v>
      </c>
      <c r="F14" s="173">
        <v>137</v>
      </c>
      <c r="G14" s="173">
        <v>124</v>
      </c>
      <c r="H14" s="175">
        <v>173</v>
      </c>
      <c r="I14" s="102">
        <v>0</v>
      </c>
      <c r="J14" s="102">
        <f t="shared" si="0"/>
        <v>473</v>
      </c>
      <c r="K14" s="107">
        <f t="shared" si="1"/>
        <v>173</v>
      </c>
      <c r="L14" s="181">
        <f t="shared" si="2"/>
        <v>158</v>
      </c>
      <c r="M14" s="100">
        <v>5</v>
      </c>
    </row>
    <row r="15" spans="1:13" ht="15.75" x14ac:dyDescent="0.25">
      <c r="A15" s="160">
        <f t="shared" si="3"/>
        <v>10</v>
      </c>
      <c r="B15" s="168" t="s">
        <v>25</v>
      </c>
      <c r="C15" s="101">
        <v>4</v>
      </c>
      <c r="D15" s="101">
        <v>2</v>
      </c>
      <c r="E15" s="173">
        <v>158</v>
      </c>
      <c r="F15" s="173">
        <v>158</v>
      </c>
      <c r="G15" s="173">
        <v>155</v>
      </c>
      <c r="H15" s="173">
        <v>159</v>
      </c>
      <c r="I15" s="102">
        <v>0</v>
      </c>
      <c r="J15" s="102">
        <f t="shared" si="0"/>
        <v>475</v>
      </c>
      <c r="K15" s="102">
        <f t="shared" si="1"/>
        <v>159</v>
      </c>
      <c r="L15" s="181">
        <f t="shared" si="2"/>
        <v>158</v>
      </c>
      <c r="M15" s="100">
        <v>5</v>
      </c>
    </row>
    <row r="16" spans="1:13" ht="15.75" x14ac:dyDescent="0.25">
      <c r="A16" s="160">
        <f t="shared" si="3"/>
        <v>11</v>
      </c>
      <c r="B16" s="168" t="s">
        <v>46</v>
      </c>
      <c r="C16" s="101">
        <v>1</v>
      </c>
      <c r="D16" s="101">
        <v>1</v>
      </c>
      <c r="E16" s="173">
        <v>148</v>
      </c>
      <c r="F16" s="173">
        <v>166</v>
      </c>
      <c r="G16" s="173">
        <v>149</v>
      </c>
      <c r="H16" s="173">
        <v>137</v>
      </c>
      <c r="I16" s="102">
        <v>0</v>
      </c>
      <c r="J16" s="102">
        <f t="shared" si="0"/>
        <v>463</v>
      </c>
      <c r="K16" s="102">
        <f t="shared" si="1"/>
        <v>166</v>
      </c>
      <c r="L16" s="181">
        <f t="shared" si="2"/>
        <v>154</v>
      </c>
      <c r="M16" s="100">
        <v>3</v>
      </c>
    </row>
    <row r="17" spans="1:13" ht="15.75" x14ac:dyDescent="0.25">
      <c r="A17" s="160">
        <f t="shared" si="3"/>
        <v>12</v>
      </c>
      <c r="B17" s="168" t="s">
        <v>102</v>
      </c>
      <c r="C17" s="101">
        <v>4</v>
      </c>
      <c r="D17" s="101">
        <v>3</v>
      </c>
      <c r="E17" s="173">
        <v>105</v>
      </c>
      <c r="F17" s="173">
        <v>95</v>
      </c>
      <c r="G17" s="173">
        <v>123</v>
      </c>
      <c r="H17" s="175">
        <v>104</v>
      </c>
      <c r="I17" s="102">
        <v>0</v>
      </c>
      <c r="J17" s="102">
        <f t="shared" si="0"/>
        <v>332</v>
      </c>
      <c r="K17" s="107">
        <f t="shared" si="1"/>
        <v>123</v>
      </c>
      <c r="L17" s="181">
        <f t="shared" si="2"/>
        <v>111</v>
      </c>
      <c r="M17" s="100">
        <v>2</v>
      </c>
    </row>
    <row r="18" spans="1:13" ht="15.75" x14ac:dyDescent="0.25">
      <c r="A18" s="160">
        <f t="shared" si="3"/>
        <v>13</v>
      </c>
      <c r="B18" s="168" t="s">
        <v>103</v>
      </c>
      <c r="C18" s="101">
        <v>4</v>
      </c>
      <c r="D18" s="101">
        <v>1</v>
      </c>
      <c r="E18" s="173">
        <v>86</v>
      </c>
      <c r="F18" s="173">
        <v>93</v>
      </c>
      <c r="G18" s="173">
        <v>103</v>
      </c>
      <c r="H18" s="175">
        <v>111</v>
      </c>
      <c r="I18" s="102">
        <v>0</v>
      </c>
      <c r="J18" s="102">
        <f t="shared" si="0"/>
        <v>307</v>
      </c>
      <c r="K18" s="107">
        <f t="shared" si="1"/>
        <v>111</v>
      </c>
      <c r="L18" s="181">
        <f t="shared" si="2"/>
        <v>102</v>
      </c>
      <c r="M18" s="100">
        <v>1</v>
      </c>
    </row>
    <row r="20" spans="1:13" x14ac:dyDescent="0.2">
      <c r="A20" s="4"/>
    </row>
    <row r="21" spans="1:13" x14ac:dyDescent="0.2">
      <c r="A21" s="4"/>
    </row>
    <row r="22" spans="1:13" ht="21" x14ac:dyDescent="0.35">
      <c r="A22" s="125"/>
      <c r="B22" s="129" t="str">
        <f>B6</f>
        <v>Шенцев Сергей</v>
      </c>
      <c r="C22" s="39"/>
      <c r="D22" s="133">
        <f>K6</f>
        <v>209</v>
      </c>
      <c r="E22" s="130" t="s">
        <v>82</v>
      </c>
      <c r="F22" s="131"/>
      <c r="G22" s="122"/>
      <c r="H22" s="122"/>
      <c r="I22" s="122"/>
      <c r="J22" s="122"/>
      <c r="K22" s="39"/>
      <c r="L22" s="39"/>
      <c r="M22" s="39"/>
    </row>
    <row r="23" spans="1:13" ht="21" x14ac:dyDescent="0.35">
      <c r="B23" s="121"/>
      <c r="C23" s="39"/>
      <c r="D23" s="134"/>
      <c r="E23" s="123"/>
      <c r="F23" s="122"/>
      <c r="G23" s="122"/>
      <c r="H23" s="122"/>
      <c r="I23" s="122"/>
      <c r="J23" s="122"/>
      <c r="K23" s="39"/>
      <c r="L23" s="39"/>
      <c r="M23" s="39"/>
    </row>
    <row r="24" spans="1:13" ht="21" x14ac:dyDescent="0.35">
      <c r="B24" s="126" t="str">
        <f>B6</f>
        <v>Шенцев Сергей</v>
      </c>
      <c r="C24" s="128"/>
      <c r="D24" s="132">
        <f>L6</f>
        <v>191</v>
      </c>
      <c r="E24" s="124" t="s">
        <v>83</v>
      </c>
      <c r="F24" s="127"/>
      <c r="G24" s="127"/>
      <c r="H24" s="127"/>
      <c r="I24" s="127"/>
      <c r="J24" s="127"/>
      <c r="K24" s="128"/>
      <c r="L24" s="128"/>
      <c r="M24" s="128"/>
    </row>
  </sheetData>
  <mergeCells count="2">
    <mergeCell ref="A1:M1"/>
    <mergeCell ref="A2:M2"/>
  </mergeCells>
  <pageMargins left="0.75" right="0.75" top="1" bottom="1" header="0.5" footer="0.5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22"/>
  <sheetViews>
    <sheetView view="pageBreakPreview" zoomScale="110" zoomScaleNormal="100" zoomScaleSheetLayoutView="110" workbookViewId="0">
      <pane xSplit="1" ySplit="1" topLeftCell="B2" activePane="bottomRight" state="frozen"/>
      <selection activeCell="A24" sqref="A24:H42"/>
      <selection pane="topRight" activeCell="A24" sqref="A24:H42"/>
      <selection pane="bottomLeft" activeCell="A24" sqref="A24:H42"/>
      <selection pane="bottomRight" activeCell="E6" activeCellId="1" sqref="B6:B15 E6:H15"/>
    </sheetView>
  </sheetViews>
  <sheetFormatPr defaultRowHeight="12.75" x14ac:dyDescent="0.2"/>
  <cols>
    <col min="1" max="1" width="3" bestFit="1" customWidth="1"/>
    <col min="2" max="2" width="28" bestFit="1" customWidth="1"/>
    <col min="3" max="3" width="4.28515625" bestFit="1" customWidth="1"/>
    <col min="4" max="4" width="5.85546875" bestFit="1" customWidth="1"/>
    <col min="5" max="8" width="6.7109375" customWidth="1"/>
    <col min="9" max="9" width="6.140625" bestFit="1" customWidth="1"/>
    <col min="10" max="10" width="7" bestFit="1" customWidth="1"/>
    <col min="11" max="12" width="6.28515625" bestFit="1" customWidth="1"/>
    <col min="13" max="13" width="5.85546875" bestFit="1" customWidth="1"/>
  </cols>
  <sheetData>
    <row r="1" spans="1:13" ht="21" x14ac:dyDescent="0.2">
      <c r="A1" s="469" t="s">
        <v>96</v>
      </c>
      <c r="B1" s="469"/>
      <c r="C1" s="469"/>
      <c r="D1" s="469"/>
      <c r="E1" s="469"/>
      <c r="F1" s="469"/>
      <c r="G1" s="469"/>
      <c r="H1" s="469"/>
      <c r="I1" s="469"/>
      <c r="J1" s="469"/>
      <c r="K1" s="469"/>
      <c r="L1" s="469"/>
      <c r="M1" s="469"/>
    </row>
    <row r="2" spans="1:13" ht="21" x14ac:dyDescent="0.2">
      <c r="A2" s="470" t="s">
        <v>105</v>
      </c>
      <c r="B2" s="470"/>
      <c r="C2" s="470"/>
      <c r="D2" s="470"/>
      <c r="E2" s="470"/>
      <c r="F2" s="470"/>
      <c r="G2" s="470"/>
      <c r="H2" s="470"/>
      <c r="I2" s="470"/>
      <c r="J2" s="470"/>
      <c r="K2" s="470"/>
      <c r="L2" s="470"/>
      <c r="M2" s="470"/>
    </row>
    <row r="3" spans="1:13" ht="21" x14ac:dyDescent="0.2">
      <c r="A3" s="188"/>
      <c r="B3" s="188"/>
      <c r="C3" s="188"/>
      <c r="D3" s="188"/>
      <c r="E3" s="188"/>
      <c r="F3" s="188"/>
      <c r="G3" s="188"/>
      <c r="H3" s="188"/>
      <c r="I3" s="188"/>
      <c r="J3" s="188"/>
      <c r="K3" s="188"/>
      <c r="L3" s="188"/>
      <c r="M3" s="188"/>
    </row>
    <row r="4" spans="1:13" ht="18" x14ac:dyDescent="0.25">
      <c r="A4" s="42"/>
      <c r="B4" s="150"/>
      <c r="C4" s="185" t="s">
        <v>62</v>
      </c>
      <c r="D4" s="185"/>
      <c r="E4" s="186" t="s">
        <v>80</v>
      </c>
      <c r="F4" s="186"/>
      <c r="G4" s="186"/>
      <c r="H4" s="186"/>
      <c r="I4" s="187"/>
      <c r="J4" s="187"/>
      <c r="K4" s="187"/>
      <c r="L4" s="187"/>
      <c r="M4" s="187"/>
    </row>
    <row r="5" spans="1:13" x14ac:dyDescent="0.2">
      <c r="A5" s="42" t="s">
        <v>62</v>
      </c>
      <c r="B5" s="150" t="s">
        <v>5</v>
      </c>
      <c r="C5" s="135" t="s">
        <v>81</v>
      </c>
      <c r="D5" s="135" t="s">
        <v>44</v>
      </c>
      <c r="E5" s="116">
        <v>1</v>
      </c>
      <c r="F5" s="116">
        <v>2</v>
      </c>
      <c r="G5" s="116">
        <v>3</v>
      </c>
      <c r="H5" s="116">
        <v>4</v>
      </c>
      <c r="I5" s="116" t="s">
        <v>41</v>
      </c>
      <c r="J5" s="116" t="s">
        <v>1</v>
      </c>
      <c r="K5" s="116" t="s">
        <v>84</v>
      </c>
      <c r="L5" s="116" t="s">
        <v>85</v>
      </c>
      <c r="M5" s="116" t="s">
        <v>12</v>
      </c>
    </row>
    <row r="6" spans="1:13" ht="15.75" x14ac:dyDescent="0.25">
      <c r="A6" s="160">
        <v>1</v>
      </c>
      <c r="B6" s="168" t="s">
        <v>16</v>
      </c>
      <c r="C6" s="101">
        <v>2</v>
      </c>
      <c r="D6" s="101">
        <v>1</v>
      </c>
      <c r="E6" s="173">
        <v>178</v>
      </c>
      <c r="F6" s="173">
        <v>216</v>
      </c>
      <c r="G6" s="173">
        <v>142</v>
      </c>
      <c r="H6" s="173">
        <v>202</v>
      </c>
      <c r="I6" s="102">
        <v>0</v>
      </c>
      <c r="J6" s="102">
        <f t="shared" ref="J6:J15" si="0">SUM(E6:H6)+I6*3-MIN(E6:H6)</f>
        <v>596</v>
      </c>
      <c r="K6" s="114">
        <f t="shared" ref="K6:K15" si="1">MAX(E6:H6)+I6</f>
        <v>216</v>
      </c>
      <c r="L6" s="179">
        <f t="shared" ref="L6:L15" si="2">ROUND(J6/3,0)</f>
        <v>199</v>
      </c>
      <c r="M6" s="100">
        <v>12</v>
      </c>
    </row>
    <row r="7" spans="1:13" ht="15.75" x14ac:dyDescent="0.25">
      <c r="A7" s="160">
        <f t="shared" ref="A7:A15" si="3">A6+1</f>
        <v>2</v>
      </c>
      <c r="B7" s="168" t="s">
        <v>27</v>
      </c>
      <c r="C7" s="101">
        <v>2</v>
      </c>
      <c r="D7" s="101">
        <v>3</v>
      </c>
      <c r="E7" s="173">
        <v>159</v>
      </c>
      <c r="F7" s="173">
        <v>195</v>
      </c>
      <c r="G7" s="173">
        <v>214</v>
      </c>
      <c r="H7" s="173">
        <v>161</v>
      </c>
      <c r="I7" s="102">
        <v>0</v>
      </c>
      <c r="J7" s="102">
        <f t="shared" si="0"/>
        <v>570</v>
      </c>
      <c r="K7" s="107">
        <f t="shared" si="1"/>
        <v>214</v>
      </c>
      <c r="L7" s="181">
        <f t="shared" si="2"/>
        <v>190</v>
      </c>
      <c r="M7" s="100">
        <v>10</v>
      </c>
    </row>
    <row r="8" spans="1:13" ht="15.75" x14ac:dyDescent="0.25">
      <c r="A8" s="160">
        <f t="shared" si="3"/>
        <v>3</v>
      </c>
      <c r="B8" s="168" t="s">
        <v>25</v>
      </c>
      <c r="C8" s="101">
        <v>4</v>
      </c>
      <c r="D8" s="101">
        <v>3</v>
      </c>
      <c r="E8" s="173">
        <v>185</v>
      </c>
      <c r="F8" s="173">
        <v>190</v>
      </c>
      <c r="G8" s="173">
        <v>187</v>
      </c>
      <c r="H8" s="173">
        <v>156</v>
      </c>
      <c r="I8" s="102">
        <v>0</v>
      </c>
      <c r="J8" s="102">
        <f t="shared" si="0"/>
        <v>562</v>
      </c>
      <c r="K8" s="102">
        <f t="shared" si="1"/>
        <v>190</v>
      </c>
      <c r="L8" s="181">
        <f t="shared" si="2"/>
        <v>187</v>
      </c>
      <c r="M8" s="100">
        <v>8</v>
      </c>
    </row>
    <row r="9" spans="1:13" ht="15.75" x14ac:dyDescent="0.25">
      <c r="A9" s="165">
        <f t="shared" si="3"/>
        <v>4</v>
      </c>
      <c r="B9" s="169" t="s">
        <v>28</v>
      </c>
      <c r="C9" s="105">
        <v>3</v>
      </c>
      <c r="D9" s="105">
        <v>2</v>
      </c>
      <c r="E9" s="174">
        <v>136</v>
      </c>
      <c r="F9" s="174">
        <v>145</v>
      </c>
      <c r="G9" s="174">
        <v>205</v>
      </c>
      <c r="H9" s="174">
        <v>184</v>
      </c>
      <c r="I9" s="106">
        <v>8</v>
      </c>
      <c r="J9" s="106">
        <f t="shared" si="0"/>
        <v>558</v>
      </c>
      <c r="K9" s="38">
        <f t="shared" si="1"/>
        <v>213</v>
      </c>
      <c r="L9" s="191">
        <f t="shared" si="2"/>
        <v>186</v>
      </c>
      <c r="M9" s="166">
        <v>7</v>
      </c>
    </row>
    <row r="10" spans="1:13" ht="15.75" x14ac:dyDescent="0.25">
      <c r="A10" s="160">
        <f t="shared" si="3"/>
        <v>5</v>
      </c>
      <c r="B10" s="168" t="s">
        <v>49</v>
      </c>
      <c r="C10" s="101">
        <v>3</v>
      </c>
      <c r="D10" s="101">
        <v>1</v>
      </c>
      <c r="E10" s="173">
        <v>153</v>
      </c>
      <c r="F10" s="173">
        <v>202</v>
      </c>
      <c r="G10" s="173">
        <v>161</v>
      </c>
      <c r="H10" s="173">
        <v>167</v>
      </c>
      <c r="I10" s="102">
        <v>0</v>
      </c>
      <c r="J10" s="102">
        <f t="shared" si="0"/>
        <v>530</v>
      </c>
      <c r="K10" s="102">
        <f t="shared" si="1"/>
        <v>202</v>
      </c>
      <c r="L10" s="181">
        <f t="shared" si="2"/>
        <v>177</v>
      </c>
      <c r="M10" s="100">
        <v>6</v>
      </c>
    </row>
    <row r="11" spans="1:13" ht="15.75" x14ac:dyDescent="0.25">
      <c r="A11" s="165">
        <f t="shared" si="3"/>
        <v>6</v>
      </c>
      <c r="B11" s="169" t="s">
        <v>17</v>
      </c>
      <c r="C11" s="105">
        <v>1</v>
      </c>
      <c r="D11" s="105">
        <v>2</v>
      </c>
      <c r="E11" s="174">
        <v>177</v>
      </c>
      <c r="F11" s="174">
        <v>163</v>
      </c>
      <c r="G11" s="174">
        <v>141</v>
      </c>
      <c r="H11" s="174">
        <v>151</v>
      </c>
      <c r="I11" s="106">
        <v>8</v>
      </c>
      <c r="J11" s="106">
        <f t="shared" si="0"/>
        <v>515</v>
      </c>
      <c r="K11" s="106">
        <f t="shared" si="1"/>
        <v>185</v>
      </c>
      <c r="L11" s="180">
        <f t="shared" si="2"/>
        <v>172</v>
      </c>
      <c r="M11" s="166">
        <v>5</v>
      </c>
    </row>
    <row r="12" spans="1:13" ht="15.75" x14ac:dyDescent="0.25">
      <c r="A12" s="160">
        <f t="shared" si="3"/>
        <v>7</v>
      </c>
      <c r="B12" s="168" t="s">
        <v>23</v>
      </c>
      <c r="C12" s="101">
        <v>2</v>
      </c>
      <c r="D12" s="101">
        <v>2</v>
      </c>
      <c r="E12" s="173">
        <v>164</v>
      </c>
      <c r="F12" s="173">
        <v>154</v>
      </c>
      <c r="G12" s="173">
        <v>165</v>
      </c>
      <c r="H12" s="175">
        <v>140</v>
      </c>
      <c r="I12" s="102">
        <v>0</v>
      </c>
      <c r="J12" s="102">
        <f t="shared" si="0"/>
        <v>483</v>
      </c>
      <c r="K12" s="107">
        <f t="shared" si="1"/>
        <v>165</v>
      </c>
      <c r="L12" s="181">
        <f t="shared" si="2"/>
        <v>161</v>
      </c>
      <c r="M12" s="100">
        <v>4</v>
      </c>
    </row>
    <row r="13" spans="1:13" ht="15.75" x14ac:dyDescent="0.25">
      <c r="A13" s="160">
        <f t="shared" si="3"/>
        <v>8</v>
      </c>
      <c r="B13" s="168" t="s">
        <v>22</v>
      </c>
      <c r="C13" s="101">
        <v>4</v>
      </c>
      <c r="D13" s="101">
        <v>2</v>
      </c>
      <c r="E13" s="173">
        <v>168</v>
      </c>
      <c r="F13" s="173">
        <v>159</v>
      </c>
      <c r="G13" s="173">
        <v>149</v>
      </c>
      <c r="H13" s="173">
        <v>126</v>
      </c>
      <c r="I13" s="102">
        <v>0</v>
      </c>
      <c r="J13" s="102">
        <f t="shared" si="0"/>
        <v>476</v>
      </c>
      <c r="K13" s="102">
        <f t="shared" si="1"/>
        <v>168</v>
      </c>
      <c r="L13" s="181">
        <f t="shared" si="2"/>
        <v>159</v>
      </c>
      <c r="M13" s="100">
        <v>3</v>
      </c>
    </row>
    <row r="14" spans="1:13" ht="15.75" x14ac:dyDescent="0.25">
      <c r="A14" s="165">
        <f t="shared" si="3"/>
        <v>9</v>
      </c>
      <c r="B14" s="169" t="s">
        <v>24</v>
      </c>
      <c r="C14" s="105">
        <v>3</v>
      </c>
      <c r="D14" s="105">
        <v>3</v>
      </c>
      <c r="E14" s="174">
        <v>130</v>
      </c>
      <c r="F14" s="174">
        <v>152</v>
      </c>
      <c r="G14" s="174">
        <v>131</v>
      </c>
      <c r="H14" s="174">
        <v>148</v>
      </c>
      <c r="I14" s="106">
        <v>8</v>
      </c>
      <c r="J14" s="106">
        <f t="shared" si="0"/>
        <v>455</v>
      </c>
      <c r="K14" s="106">
        <f t="shared" si="1"/>
        <v>160</v>
      </c>
      <c r="L14" s="180">
        <f t="shared" si="2"/>
        <v>152</v>
      </c>
      <c r="M14" s="166">
        <v>2</v>
      </c>
    </row>
    <row r="15" spans="1:13" ht="15.75" x14ac:dyDescent="0.25">
      <c r="A15" s="165">
        <f t="shared" si="3"/>
        <v>10</v>
      </c>
      <c r="B15" s="169" t="s">
        <v>20</v>
      </c>
      <c r="C15" s="105">
        <v>1</v>
      </c>
      <c r="D15" s="105">
        <v>1</v>
      </c>
      <c r="E15" s="174">
        <v>126</v>
      </c>
      <c r="F15" s="174">
        <v>154</v>
      </c>
      <c r="G15" s="174">
        <v>121</v>
      </c>
      <c r="H15" s="174">
        <v>148</v>
      </c>
      <c r="I15" s="106">
        <v>8</v>
      </c>
      <c r="J15" s="106">
        <f t="shared" si="0"/>
        <v>452</v>
      </c>
      <c r="K15" s="106">
        <f t="shared" si="1"/>
        <v>162</v>
      </c>
      <c r="L15" s="180">
        <f t="shared" si="2"/>
        <v>151</v>
      </c>
      <c r="M15" s="166">
        <v>1</v>
      </c>
    </row>
    <row r="18" spans="1:13" x14ac:dyDescent="0.2">
      <c r="A18" s="4"/>
    </row>
    <row r="19" spans="1:13" x14ac:dyDescent="0.2">
      <c r="A19" s="4"/>
    </row>
    <row r="20" spans="1:13" ht="21" x14ac:dyDescent="0.35">
      <c r="A20" s="125"/>
      <c r="B20" s="129" t="str">
        <f>B6</f>
        <v>Петряев Юрий</v>
      </c>
      <c r="C20" s="490">
        <f>K6</f>
        <v>216</v>
      </c>
      <c r="D20" s="490"/>
      <c r="E20" s="130" t="s">
        <v>82</v>
      </c>
      <c r="F20" s="131"/>
      <c r="G20" s="122"/>
      <c r="H20" s="122"/>
      <c r="I20" s="122"/>
      <c r="J20" s="122"/>
      <c r="K20" s="39"/>
      <c r="L20" s="39"/>
      <c r="M20" s="39"/>
    </row>
    <row r="21" spans="1:13" ht="21" x14ac:dyDescent="0.35">
      <c r="B21" s="121"/>
      <c r="C21" s="39"/>
      <c r="D21" s="134"/>
      <c r="E21" s="123"/>
      <c r="F21" s="122"/>
      <c r="G21" s="122"/>
      <c r="H21" s="122"/>
      <c r="I21" s="122"/>
      <c r="J21" s="122"/>
      <c r="K21" s="39"/>
      <c r="L21" s="39"/>
      <c r="M21" s="39"/>
    </row>
    <row r="22" spans="1:13" ht="21" x14ac:dyDescent="0.35">
      <c r="B22" s="126" t="str">
        <f>B6</f>
        <v>Петряев Юрий</v>
      </c>
      <c r="C22" s="490">
        <f>L6</f>
        <v>199</v>
      </c>
      <c r="D22" s="490"/>
      <c r="E22" s="124" t="s">
        <v>83</v>
      </c>
      <c r="F22" s="127"/>
      <c r="G22" s="127"/>
      <c r="H22" s="127"/>
      <c r="I22" s="127"/>
      <c r="J22" s="127"/>
      <c r="K22" s="128"/>
      <c r="L22" s="128"/>
      <c r="M22" s="128"/>
    </row>
  </sheetData>
  <mergeCells count="4">
    <mergeCell ref="A1:M1"/>
    <mergeCell ref="A2:M2"/>
    <mergeCell ref="C20:D20"/>
    <mergeCell ref="C22:D22"/>
  </mergeCells>
  <pageMargins left="0.25" right="0.25" top="0.75" bottom="0.75" header="0.3" footer="0.3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18"/>
  <sheetViews>
    <sheetView view="pageBreakPreview" zoomScale="90" zoomScaleNormal="100" zoomScaleSheetLayoutView="90" workbookViewId="0">
      <pane xSplit="2" ySplit="1" topLeftCell="C2" activePane="bottomRight" state="frozen"/>
      <selection activeCell="A24" sqref="A24:H42"/>
      <selection pane="topRight" activeCell="A24" sqref="A24:H42"/>
      <selection pane="bottomLeft" activeCell="A24" sqref="A24:H42"/>
      <selection pane="bottomRight" activeCell="E6" activeCellId="1" sqref="B6:B11 E6:H11"/>
    </sheetView>
  </sheetViews>
  <sheetFormatPr defaultRowHeight="12.75" x14ac:dyDescent="0.2"/>
  <cols>
    <col min="1" max="1" width="4.42578125" bestFit="1" customWidth="1"/>
    <col min="2" max="2" width="26.28515625" bestFit="1" customWidth="1"/>
    <col min="3" max="3" width="4.5703125" bestFit="1" customWidth="1"/>
    <col min="4" max="4" width="6.140625" bestFit="1" customWidth="1"/>
    <col min="5" max="5" width="6" bestFit="1" customWidth="1"/>
    <col min="6" max="8" width="4.42578125" bestFit="1" customWidth="1"/>
    <col min="9" max="9" width="6.140625" bestFit="1" customWidth="1"/>
    <col min="10" max="10" width="7" bestFit="1" customWidth="1"/>
    <col min="11" max="12" width="6.28515625" bestFit="1" customWidth="1"/>
    <col min="13" max="13" width="5.7109375" bestFit="1" customWidth="1"/>
  </cols>
  <sheetData>
    <row r="1" spans="1:13" ht="21" x14ac:dyDescent="0.2">
      <c r="A1" s="469" t="s">
        <v>96</v>
      </c>
      <c r="B1" s="469"/>
      <c r="C1" s="469"/>
      <c r="D1" s="469"/>
      <c r="E1" s="469"/>
      <c r="F1" s="469"/>
      <c r="G1" s="469"/>
      <c r="H1" s="469"/>
      <c r="I1" s="469"/>
      <c r="J1" s="469"/>
      <c r="K1" s="469"/>
      <c r="L1" s="469"/>
      <c r="M1" s="469"/>
    </row>
    <row r="2" spans="1:13" s="16" customFormat="1" ht="21" x14ac:dyDescent="0.25">
      <c r="A2" s="470" t="s">
        <v>107</v>
      </c>
      <c r="B2" s="470"/>
      <c r="C2" s="470"/>
      <c r="D2" s="470"/>
      <c r="E2" s="470"/>
      <c r="F2" s="470"/>
      <c r="G2" s="470"/>
      <c r="H2" s="470"/>
      <c r="I2" s="470"/>
      <c r="J2" s="470"/>
      <c r="K2" s="470"/>
      <c r="L2" s="470"/>
      <c r="M2" s="470"/>
    </row>
    <row r="3" spans="1:13" s="16" customFormat="1" ht="21" x14ac:dyDescent="0.25">
      <c r="A3" s="190"/>
      <c r="B3" s="190"/>
      <c r="C3" s="190"/>
      <c r="D3" s="190"/>
      <c r="E3" s="190"/>
      <c r="F3" s="190"/>
      <c r="G3" s="190"/>
      <c r="H3" s="190"/>
      <c r="I3" s="190"/>
      <c r="J3" s="190"/>
      <c r="K3" s="190"/>
      <c r="L3" s="190"/>
      <c r="M3" s="190"/>
    </row>
    <row r="4" spans="1:13" s="16" customFormat="1" ht="18" x14ac:dyDescent="0.25">
      <c r="A4" s="42"/>
      <c r="B4" s="150"/>
      <c r="C4" s="185" t="s">
        <v>62</v>
      </c>
      <c r="D4" s="185"/>
      <c r="E4" s="186" t="s">
        <v>80</v>
      </c>
      <c r="F4" s="186"/>
      <c r="G4" s="186"/>
      <c r="H4" s="186"/>
      <c r="I4" s="187"/>
      <c r="J4" s="187"/>
      <c r="K4" s="187"/>
      <c r="L4" s="187"/>
      <c r="M4" s="187"/>
    </row>
    <row r="5" spans="1:13" s="14" customFormat="1" ht="18" x14ac:dyDescent="0.25">
      <c r="A5" s="42" t="s">
        <v>62</v>
      </c>
      <c r="B5" s="150" t="s">
        <v>5</v>
      </c>
      <c r="C5" s="135" t="s">
        <v>81</v>
      </c>
      <c r="D5" s="135" t="s">
        <v>44</v>
      </c>
      <c r="E5" s="116">
        <v>1</v>
      </c>
      <c r="F5" s="116">
        <v>2</v>
      </c>
      <c r="G5" s="116">
        <v>3</v>
      </c>
      <c r="H5" s="116">
        <v>4</v>
      </c>
      <c r="I5" s="116" t="s">
        <v>41</v>
      </c>
      <c r="J5" s="116" t="s">
        <v>1</v>
      </c>
      <c r="K5" s="116" t="s">
        <v>84</v>
      </c>
      <c r="L5" s="116" t="s">
        <v>85</v>
      </c>
      <c r="M5" s="116" t="s">
        <v>12</v>
      </c>
    </row>
    <row r="6" spans="1:13" s="16" customFormat="1" ht="18" x14ac:dyDescent="0.25">
      <c r="A6" s="160">
        <v>1</v>
      </c>
      <c r="B6" s="168" t="s">
        <v>27</v>
      </c>
      <c r="C6" s="101">
        <v>1</v>
      </c>
      <c r="D6" s="101">
        <v>3</v>
      </c>
      <c r="E6" s="173">
        <v>193</v>
      </c>
      <c r="F6" s="173">
        <v>220</v>
      </c>
      <c r="G6" s="173">
        <v>173</v>
      </c>
      <c r="H6" s="173">
        <v>182</v>
      </c>
      <c r="I6" s="102">
        <v>0</v>
      </c>
      <c r="J6" s="102">
        <f t="shared" ref="J6:J11" si="0">SUM(E6:H6)+I6*3-MIN(E6:H6)</f>
        <v>595</v>
      </c>
      <c r="K6" s="114">
        <f t="shared" ref="K6:K11" si="1">MAX(E6:H6)+I6</f>
        <v>220</v>
      </c>
      <c r="L6" s="179">
        <f t="shared" ref="L6:L11" si="2">ROUND(J6/3,0)</f>
        <v>198</v>
      </c>
      <c r="M6" s="100">
        <v>6</v>
      </c>
    </row>
    <row r="7" spans="1:13" s="16" customFormat="1" ht="18" x14ac:dyDescent="0.25">
      <c r="A7" s="160">
        <f>A6+1</f>
        <v>2</v>
      </c>
      <c r="B7" s="168" t="s">
        <v>16</v>
      </c>
      <c r="C7" s="101">
        <v>4</v>
      </c>
      <c r="D7" s="101">
        <v>2</v>
      </c>
      <c r="E7" s="173">
        <v>202</v>
      </c>
      <c r="F7" s="173">
        <v>173</v>
      </c>
      <c r="G7" s="173">
        <v>188</v>
      </c>
      <c r="H7" s="173">
        <v>164</v>
      </c>
      <c r="I7" s="102">
        <v>0</v>
      </c>
      <c r="J7" s="102">
        <f t="shared" si="0"/>
        <v>563</v>
      </c>
      <c r="K7" s="107">
        <f t="shared" si="1"/>
        <v>202</v>
      </c>
      <c r="L7" s="181">
        <f t="shared" si="2"/>
        <v>188</v>
      </c>
      <c r="M7" s="100">
        <v>5</v>
      </c>
    </row>
    <row r="8" spans="1:13" s="16" customFormat="1" ht="18" x14ac:dyDescent="0.25">
      <c r="A8" s="160">
        <v>3</v>
      </c>
      <c r="B8" s="168" t="s">
        <v>25</v>
      </c>
      <c r="C8" s="101">
        <v>2</v>
      </c>
      <c r="D8" s="101">
        <v>2</v>
      </c>
      <c r="E8" s="173">
        <v>163</v>
      </c>
      <c r="F8" s="173">
        <v>201</v>
      </c>
      <c r="G8" s="173">
        <v>154</v>
      </c>
      <c r="H8" s="173">
        <v>184</v>
      </c>
      <c r="I8" s="102">
        <v>0</v>
      </c>
      <c r="J8" s="102">
        <f t="shared" si="0"/>
        <v>548</v>
      </c>
      <c r="K8" s="102">
        <f t="shared" si="1"/>
        <v>201</v>
      </c>
      <c r="L8" s="181">
        <f t="shared" si="2"/>
        <v>183</v>
      </c>
      <c r="M8" s="100">
        <v>4</v>
      </c>
    </row>
    <row r="9" spans="1:13" s="15" customFormat="1" ht="18" x14ac:dyDescent="0.25">
      <c r="A9" s="160">
        <v>4</v>
      </c>
      <c r="B9" s="168" t="s">
        <v>60</v>
      </c>
      <c r="C9" s="101">
        <v>4</v>
      </c>
      <c r="D9" s="101">
        <v>3</v>
      </c>
      <c r="E9" s="173">
        <v>138</v>
      </c>
      <c r="F9" s="173">
        <v>204</v>
      </c>
      <c r="G9" s="173">
        <v>181</v>
      </c>
      <c r="H9" s="173">
        <v>160</v>
      </c>
      <c r="I9" s="102">
        <v>0</v>
      </c>
      <c r="J9" s="102">
        <f t="shared" si="0"/>
        <v>545</v>
      </c>
      <c r="K9" s="102">
        <f t="shared" si="1"/>
        <v>204</v>
      </c>
      <c r="L9" s="181">
        <f t="shared" si="2"/>
        <v>182</v>
      </c>
      <c r="M9" s="100">
        <v>3</v>
      </c>
    </row>
    <row r="10" spans="1:13" s="17" customFormat="1" ht="18" x14ac:dyDescent="0.25">
      <c r="A10" s="165">
        <v>5</v>
      </c>
      <c r="B10" s="169" t="s">
        <v>28</v>
      </c>
      <c r="C10" s="105">
        <v>1</v>
      </c>
      <c r="D10" s="105">
        <v>2</v>
      </c>
      <c r="E10" s="174">
        <v>156</v>
      </c>
      <c r="F10" s="174">
        <v>152</v>
      </c>
      <c r="G10" s="174">
        <v>188</v>
      </c>
      <c r="H10" s="174">
        <v>163</v>
      </c>
      <c r="I10" s="106">
        <v>8</v>
      </c>
      <c r="J10" s="106">
        <f t="shared" si="0"/>
        <v>531</v>
      </c>
      <c r="K10" s="38">
        <f t="shared" si="1"/>
        <v>196</v>
      </c>
      <c r="L10" s="191">
        <f t="shared" si="2"/>
        <v>177</v>
      </c>
      <c r="M10" s="166">
        <v>2</v>
      </c>
    </row>
    <row r="11" spans="1:13" s="15" customFormat="1" ht="18" x14ac:dyDescent="0.25">
      <c r="A11" s="165">
        <v>6</v>
      </c>
      <c r="B11" s="169" t="s">
        <v>47</v>
      </c>
      <c r="C11" s="105">
        <v>2</v>
      </c>
      <c r="D11" s="105">
        <v>3</v>
      </c>
      <c r="E11" s="174">
        <v>125</v>
      </c>
      <c r="F11" s="174">
        <v>137</v>
      </c>
      <c r="G11" s="174">
        <v>150</v>
      </c>
      <c r="H11" s="174">
        <v>144</v>
      </c>
      <c r="I11" s="106">
        <v>8</v>
      </c>
      <c r="J11" s="106">
        <f t="shared" si="0"/>
        <v>455</v>
      </c>
      <c r="K11" s="106">
        <f t="shared" si="1"/>
        <v>158</v>
      </c>
      <c r="L11" s="180">
        <f t="shared" si="2"/>
        <v>152</v>
      </c>
      <c r="M11" s="166">
        <v>1</v>
      </c>
    </row>
    <row r="14" spans="1:13" x14ac:dyDescent="0.2">
      <c r="A14" s="4"/>
    </row>
    <row r="15" spans="1:13" x14ac:dyDescent="0.2">
      <c r="A15" s="4"/>
    </row>
    <row r="16" spans="1:13" ht="21" x14ac:dyDescent="0.35">
      <c r="A16" s="125"/>
      <c r="B16" s="129" t="str">
        <f>B6</f>
        <v>Куклин Игорь</v>
      </c>
      <c r="C16" s="490">
        <f>K6</f>
        <v>220</v>
      </c>
      <c r="D16" s="490"/>
      <c r="E16" s="130" t="s">
        <v>82</v>
      </c>
      <c r="F16" s="131"/>
      <c r="G16" s="122"/>
      <c r="H16" s="122"/>
      <c r="I16" s="122"/>
      <c r="J16" s="122"/>
      <c r="K16" s="39"/>
      <c r="L16" s="39"/>
      <c r="M16" s="39"/>
    </row>
    <row r="17" spans="2:13" ht="21" x14ac:dyDescent="0.35">
      <c r="B17" s="121"/>
      <c r="C17" s="39"/>
      <c r="D17" s="134"/>
      <c r="E17" s="123"/>
      <c r="F17" s="122"/>
      <c r="G17" s="122"/>
      <c r="H17" s="122"/>
      <c r="I17" s="122"/>
      <c r="J17" s="122"/>
      <c r="K17" s="39"/>
      <c r="L17" s="39"/>
      <c r="M17" s="39"/>
    </row>
    <row r="18" spans="2:13" ht="21" x14ac:dyDescent="0.35">
      <c r="B18" s="126" t="str">
        <f>B6</f>
        <v>Куклин Игорь</v>
      </c>
      <c r="C18" s="490">
        <f>L6</f>
        <v>198</v>
      </c>
      <c r="D18" s="490"/>
      <c r="E18" s="124" t="s">
        <v>83</v>
      </c>
      <c r="F18" s="127"/>
      <c r="G18" s="127"/>
      <c r="H18" s="127"/>
      <c r="I18" s="127"/>
      <c r="J18" s="127"/>
      <c r="K18" s="128"/>
      <c r="L18" s="128"/>
      <c r="M18" s="128"/>
    </row>
  </sheetData>
  <mergeCells count="4">
    <mergeCell ref="A1:M1"/>
    <mergeCell ref="A2:M2"/>
    <mergeCell ref="C16:D16"/>
    <mergeCell ref="C18:D18"/>
  </mergeCells>
  <pageMargins left="0.75" right="0.75" top="1" bottom="1" header="0.5" footer="0.5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18</vt:i4>
      </vt:variant>
      <vt:variant>
        <vt:lpstr>Именованные диапазоны</vt:lpstr>
      </vt:variant>
      <vt:variant>
        <vt:i4>6</vt:i4>
      </vt:variant>
    </vt:vector>
  </HeadingPairs>
  <TitlesOfParts>
    <vt:vector size="24" baseType="lpstr">
      <vt:lpstr>КомТур. Янв</vt:lpstr>
      <vt:lpstr>Янв</vt:lpstr>
      <vt:lpstr>Фев</vt:lpstr>
      <vt:lpstr>Мар</vt:lpstr>
      <vt:lpstr>Апр</vt:lpstr>
      <vt:lpstr>Май</vt:lpstr>
      <vt:lpstr>Июн</vt:lpstr>
      <vt:lpstr>Июл</vt:lpstr>
      <vt:lpstr>Авг</vt:lpstr>
      <vt:lpstr>Сен</vt:lpstr>
      <vt:lpstr>Окт</vt:lpstr>
      <vt:lpstr>Нояб</vt:lpstr>
      <vt:lpstr>Рейтинг</vt:lpstr>
      <vt:lpstr>Рейтинг -1</vt:lpstr>
      <vt:lpstr>Абсол.Чемп</vt:lpstr>
      <vt:lpstr>свод за год</vt:lpstr>
      <vt:lpstr>дев</vt:lpstr>
      <vt:lpstr>мал</vt:lpstr>
      <vt:lpstr>Июл!Область_печати</vt:lpstr>
      <vt:lpstr>Нояб!Область_печати</vt:lpstr>
      <vt:lpstr>Окт!Область_печати</vt:lpstr>
      <vt:lpstr>Рейтинг!Область_печати</vt:lpstr>
      <vt:lpstr>'Рейтинг -1'!Область_печати</vt:lpstr>
      <vt:lpstr>Фев!Область_печати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Ситников Алексей Николаевич</cp:lastModifiedBy>
  <cp:lastPrinted>2016-12-08T05:23:39Z</cp:lastPrinted>
  <dcterms:created xsi:type="dcterms:W3CDTF">1996-10-08T23:32:33Z</dcterms:created>
  <dcterms:modified xsi:type="dcterms:W3CDTF">2020-01-24T04:20:55Z</dcterms:modified>
</cp:coreProperties>
</file>