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 Федерации\Attachments_nord-city@mail.ru_2020-01-20_16-22-42\"/>
    </mc:Choice>
  </mc:AlternateContent>
  <bookViews>
    <workbookView xWindow="3345" yWindow="-150" windowWidth="19440" windowHeight="12120" tabRatio="848" activeTab="14"/>
  </bookViews>
  <sheets>
    <sheet name="Янв" sheetId="16" r:id="rId1"/>
    <sheet name="Фев" sheetId="32" r:id="rId2"/>
    <sheet name="Мар" sheetId="31" r:id="rId3"/>
    <sheet name="Апр" sheetId="30" r:id="rId4"/>
    <sheet name="Май" sheetId="29" r:id="rId5"/>
    <sheet name="Июн" sheetId="28" r:id="rId6"/>
    <sheet name="Комерч." sheetId="51" r:id="rId7"/>
    <sheet name="Июл" sheetId="27" r:id="rId8"/>
    <sheet name="Авг" sheetId="22" r:id="rId9"/>
    <sheet name="Сент" sheetId="52" r:id="rId10"/>
    <sheet name="Окт" sheetId="35" r:id="rId11"/>
    <sheet name="Нояб" sheetId="48" r:id="rId12"/>
    <sheet name="Рейтинг " sheetId="50" r:id="rId13"/>
    <sheet name="Абсол.Чемп" sheetId="53" r:id="rId14"/>
    <sheet name="Свод" sheetId="54" r:id="rId15"/>
  </sheets>
  <definedNames>
    <definedName name="_xlnm._FilterDatabase" localSheetId="9" hidden="1">Сент!$A$5:$L$16</definedName>
    <definedName name="_xlnm.Print_Area" localSheetId="3">Апр!$A$1:$M$23</definedName>
    <definedName name="_xlnm.Print_Area" localSheetId="7">Июл!$A$1:$M$22</definedName>
    <definedName name="_xlnm.Print_Area" localSheetId="11">Нояб!$A$1:$M$19</definedName>
    <definedName name="_xlnm.Print_Area" localSheetId="10">Окт!$A$1:$M$23</definedName>
    <definedName name="_xlnm.Print_Area" localSheetId="12">'Рейтинг '!$A$1:$P$46</definedName>
    <definedName name="_xlnm.Print_Area" localSheetId="14">Свод!#REF!</definedName>
    <definedName name="_xlnm.Print_Area" localSheetId="9">Сент!$A$1:$M$22</definedName>
    <definedName name="_xlnm.Print_Area" localSheetId="1">Фев!$A$1:$M$17</definedName>
  </definedNames>
  <calcPr calcId="152511"/>
</workbook>
</file>

<file path=xl/calcChain.xml><?xml version="1.0" encoding="utf-8"?>
<calcChain xmlns="http://schemas.openxmlformats.org/spreadsheetml/2006/main">
  <c r="Y10" i="53" l="1"/>
  <c r="Y5" i="53"/>
  <c r="Y6" i="53"/>
  <c r="Y7" i="53"/>
  <c r="Y8" i="53"/>
  <c r="Y9" i="53"/>
  <c r="Y4" i="53"/>
  <c r="Y3" i="53"/>
  <c r="AV3" i="54"/>
  <c r="AV4" i="54"/>
  <c r="AV5" i="54"/>
  <c r="AV6" i="54"/>
  <c r="AV7" i="54"/>
  <c r="AV8" i="54"/>
  <c r="AV9" i="54"/>
  <c r="AV10" i="54"/>
  <c r="AV11" i="54"/>
  <c r="AV12" i="54"/>
  <c r="AV13" i="54"/>
  <c r="AV14" i="54"/>
  <c r="AV15" i="54"/>
  <c r="AV2" i="54"/>
  <c r="AU3" i="54"/>
  <c r="AU4" i="54"/>
  <c r="AU5" i="54"/>
  <c r="AU6" i="54"/>
  <c r="AU7" i="54"/>
  <c r="AU8" i="54"/>
  <c r="AU9" i="54"/>
  <c r="AU10" i="54"/>
  <c r="AU11" i="54"/>
  <c r="AU12" i="54"/>
  <c r="AU13" i="54"/>
  <c r="AU14" i="54"/>
  <c r="AU15" i="54"/>
  <c r="AU2" i="54"/>
  <c r="J11" i="35"/>
  <c r="B22" i="52"/>
  <c r="B20" i="52"/>
  <c r="I25" i="53"/>
  <c r="G25" i="53"/>
  <c r="E25" i="53"/>
  <c r="C25" i="53"/>
  <c r="I24" i="53"/>
  <c r="G24" i="53"/>
  <c r="E24" i="53"/>
  <c r="C24" i="53"/>
  <c r="I22" i="53"/>
  <c r="G22" i="53"/>
  <c r="E22" i="53"/>
  <c r="C22" i="53"/>
  <c r="I21" i="53"/>
  <c r="G21" i="53"/>
  <c r="E21" i="53"/>
  <c r="C21" i="53"/>
  <c r="I19" i="53"/>
  <c r="G19" i="53"/>
  <c r="E19" i="53"/>
  <c r="C19" i="53"/>
  <c r="I18" i="53"/>
  <c r="G18" i="53"/>
  <c r="E18" i="53"/>
  <c r="C18" i="53"/>
  <c r="I16" i="53"/>
  <c r="G16" i="53"/>
  <c r="E16" i="53"/>
  <c r="C16" i="53"/>
  <c r="I15" i="53"/>
  <c r="G15" i="53"/>
  <c r="E15" i="53"/>
  <c r="C15" i="53"/>
  <c r="I13" i="53"/>
  <c r="G13" i="53"/>
  <c r="E13" i="53"/>
  <c r="C13" i="53"/>
  <c r="I12" i="53"/>
  <c r="G12" i="53"/>
  <c r="E12" i="53"/>
  <c r="C12" i="53"/>
  <c r="W8" i="53"/>
  <c r="V8" i="53"/>
  <c r="U8" i="53"/>
  <c r="T8" i="53"/>
  <c r="S8" i="53"/>
  <c r="R8" i="53"/>
  <c r="Q8" i="53"/>
  <c r="P8" i="53"/>
  <c r="I10" i="53"/>
  <c r="G10" i="53"/>
  <c r="E10" i="53"/>
  <c r="C10" i="53"/>
  <c r="W7" i="53"/>
  <c r="V7" i="53"/>
  <c r="U7" i="53"/>
  <c r="T7" i="53"/>
  <c r="S7" i="53"/>
  <c r="R7" i="53"/>
  <c r="Q7" i="53"/>
  <c r="P7" i="53"/>
  <c r="X7" i="53"/>
  <c r="I9" i="53"/>
  <c r="G9" i="53"/>
  <c r="E9" i="53"/>
  <c r="C9" i="53"/>
  <c r="W9" i="53"/>
  <c r="V9" i="53"/>
  <c r="U9" i="53"/>
  <c r="T9" i="53"/>
  <c r="S9" i="53"/>
  <c r="R9" i="53"/>
  <c r="Q9" i="53"/>
  <c r="P9" i="53"/>
  <c r="W5" i="53"/>
  <c r="V5" i="53"/>
  <c r="U5" i="53"/>
  <c r="T5" i="53"/>
  <c r="S5" i="53"/>
  <c r="R5" i="53"/>
  <c r="Q5" i="53"/>
  <c r="P5" i="53"/>
  <c r="I7" i="53"/>
  <c r="G7" i="53"/>
  <c r="E7" i="53"/>
  <c r="C7" i="53"/>
  <c r="W4" i="53"/>
  <c r="V4" i="53"/>
  <c r="U4" i="53"/>
  <c r="T4" i="53"/>
  <c r="S4" i="53"/>
  <c r="R4" i="53"/>
  <c r="Q4" i="53"/>
  <c r="P4" i="53"/>
  <c r="I6" i="53"/>
  <c r="G6" i="53"/>
  <c r="E6" i="53"/>
  <c r="C6" i="53"/>
  <c r="W6" i="53"/>
  <c r="V6" i="53"/>
  <c r="U6" i="53"/>
  <c r="T6" i="53"/>
  <c r="S6" i="53"/>
  <c r="R6" i="53"/>
  <c r="Q6" i="53"/>
  <c r="P6" i="53"/>
  <c r="W10" i="53"/>
  <c r="V10" i="53"/>
  <c r="U10" i="53"/>
  <c r="T10" i="53"/>
  <c r="S10" i="53"/>
  <c r="R10" i="53"/>
  <c r="Q10" i="53"/>
  <c r="P10" i="53"/>
  <c r="I4" i="53"/>
  <c r="G4" i="53"/>
  <c r="E4" i="53"/>
  <c r="C4" i="53"/>
  <c r="W3" i="53"/>
  <c r="V3" i="53"/>
  <c r="U3" i="53"/>
  <c r="T3" i="53"/>
  <c r="S3" i="53"/>
  <c r="R3" i="53"/>
  <c r="Q3" i="53"/>
  <c r="P3" i="53"/>
  <c r="X3" i="53"/>
  <c r="I3" i="53"/>
  <c r="G3" i="53"/>
  <c r="E3" i="53"/>
  <c r="C3" i="53"/>
  <c r="X4" i="53"/>
  <c r="X5" i="53"/>
  <c r="C17" i="48"/>
  <c r="B17" i="48"/>
  <c r="J13" i="48"/>
  <c r="L13" i="48"/>
  <c r="K13" i="48"/>
  <c r="B22" i="35"/>
  <c r="J6" i="35"/>
  <c r="L6" i="35"/>
  <c r="C22" i="35"/>
  <c r="A11" i="35"/>
  <c r="A12" i="35"/>
  <c r="A13" i="35"/>
  <c r="A14" i="35"/>
  <c r="A15" i="35"/>
  <c r="A16" i="35"/>
  <c r="A7" i="35"/>
  <c r="A8" i="35"/>
  <c r="A9" i="35"/>
  <c r="J16" i="35"/>
  <c r="L16" i="35"/>
  <c r="K16" i="35"/>
  <c r="C22" i="50"/>
  <c r="A7" i="52"/>
  <c r="A8" i="52"/>
  <c r="A9" i="52"/>
  <c r="A10" i="52"/>
  <c r="A11" i="52"/>
  <c r="A12" i="52"/>
  <c r="A13" i="52"/>
  <c r="A14" i="52"/>
  <c r="A15" i="52"/>
  <c r="A16" i="52"/>
  <c r="K14" i="52"/>
  <c r="J14" i="52"/>
  <c r="L14" i="52"/>
  <c r="K13" i="52"/>
  <c r="J13" i="52"/>
  <c r="L13" i="52"/>
  <c r="K6" i="52"/>
  <c r="J6" i="52"/>
  <c r="L6" i="52"/>
  <c r="C22" i="52"/>
  <c r="K11" i="52"/>
  <c r="J11" i="52"/>
  <c r="L11" i="52"/>
  <c r="K10" i="52"/>
  <c r="J10" i="52"/>
  <c r="L10" i="52"/>
  <c r="K8" i="52"/>
  <c r="C20" i="52"/>
  <c r="J8" i="52"/>
  <c r="L8" i="52"/>
  <c r="K15" i="52"/>
  <c r="J15" i="52"/>
  <c r="L15" i="52"/>
  <c r="K16" i="52"/>
  <c r="J16" i="52"/>
  <c r="L16" i="52"/>
  <c r="K12" i="52"/>
  <c r="J12" i="52"/>
  <c r="L12" i="52"/>
  <c r="K9" i="52"/>
  <c r="J9" i="52"/>
  <c r="L9" i="52"/>
  <c r="K7" i="52"/>
  <c r="J7" i="52"/>
  <c r="L7" i="52"/>
  <c r="A9" i="30"/>
  <c r="A10" i="30"/>
  <c r="A11" i="30"/>
  <c r="A12" i="30"/>
  <c r="A7" i="30"/>
  <c r="A14" i="30"/>
  <c r="A15" i="30"/>
  <c r="A16" i="30"/>
  <c r="A17" i="30"/>
  <c r="A18" i="30"/>
  <c r="A19" i="30"/>
  <c r="B23" i="22"/>
  <c r="B21" i="22"/>
  <c r="A7" i="22"/>
  <c r="A8" i="22"/>
  <c r="A9" i="22"/>
  <c r="A10" i="22"/>
  <c r="A11" i="22"/>
  <c r="A12" i="22"/>
  <c r="A13" i="22"/>
  <c r="A14" i="22"/>
  <c r="A15" i="22"/>
  <c r="A16" i="22"/>
  <c r="A17" i="22"/>
  <c r="K8" i="22"/>
  <c r="J8" i="22"/>
  <c r="L8" i="22"/>
  <c r="K17" i="22"/>
  <c r="J17" i="22"/>
  <c r="L17" i="22"/>
  <c r="K7" i="22"/>
  <c r="J7" i="22"/>
  <c r="L7" i="22"/>
  <c r="K10" i="22"/>
  <c r="J10" i="22"/>
  <c r="L10" i="22"/>
  <c r="K13" i="22"/>
  <c r="J13" i="22"/>
  <c r="L13" i="22"/>
  <c r="K9" i="22"/>
  <c r="J9" i="22"/>
  <c r="L9" i="22"/>
  <c r="K14" i="22"/>
  <c r="J14" i="22"/>
  <c r="L14" i="22"/>
  <c r="K11" i="22"/>
  <c r="J11" i="22"/>
  <c r="L11" i="22"/>
  <c r="K16" i="22"/>
  <c r="J16" i="22"/>
  <c r="L16" i="22"/>
  <c r="K12" i="22"/>
  <c r="J12" i="22"/>
  <c r="L12" i="22"/>
  <c r="K15" i="22"/>
  <c r="J15" i="22"/>
  <c r="L15" i="22"/>
  <c r="K6" i="22"/>
  <c r="C21" i="22"/>
  <c r="J6" i="22"/>
  <c r="L6" i="22"/>
  <c r="C23" i="22"/>
  <c r="B19" i="27"/>
  <c r="C24" i="50"/>
  <c r="C21" i="50"/>
  <c r="C17" i="50"/>
  <c r="C18" i="50"/>
  <c r="I37" i="51"/>
  <c r="J37" i="51"/>
  <c r="I38" i="51"/>
  <c r="J38" i="51"/>
  <c r="I36" i="51"/>
  <c r="J36" i="51"/>
  <c r="I25" i="51"/>
  <c r="J25" i="51"/>
  <c r="I26" i="51"/>
  <c r="J26" i="51"/>
  <c r="I27" i="51"/>
  <c r="J27" i="51"/>
  <c r="I28" i="51"/>
  <c r="J28" i="51"/>
  <c r="I29" i="51"/>
  <c r="J29" i="51"/>
  <c r="I30" i="51"/>
  <c r="J30" i="51"/>
  <c r="I31" i="51"/>
  <c r="J31" i="51"/>
  <c r="I24" i="51"/>
  <c r="J24" i="51"/>
  <c r="I33" i="51"/>
  <c r="J33" i="51"/>
  <c r="I34" i="51"/>
  <c r="J34" i="51"/>
  <c r="I35" i="51"/>
  <c r="J35" i="51"/>
  <c r="I32" i="51"/>
  <c r="J32" i="51"/>
  <c r="T22" i="51"/>
  <c r="U22" i="51"/>
  <c r="T20" i="51"/>
  <c r="U20" i="51"/>
  <c r="T25" i="51"/>
  <c r="U25" i="51"/>
  <c r="T26" i="51"/>
  <c r="U26" i="51"/>
  <c r="T27" i="51"/>
  <c r="U27" i="51"/>
  <c r="T24" i="51"/>
  <c r="U24" i="51"/>
  <c r="T23" i="51"/>
  <c r="U23" i="51"/>
  <c r="T21" i="51"/>
  <c r="U21" i="51"/>
  <c r="V14" i="51"/>
  <c r="W14" i="51"/>
  <c r="V15" i="51"/>
  <c r="W15" i="51"/>
  <c r="V8" i="51"/>
  <c r="W8" i="51"/>
  <c r="V16" i="51"/>
  <c r="W16" i="51"/>
  <c r="V9" i="51"/>
  <c r="W9" i="51"/>
  <c r="V11" i="51"/>
  <c r="W11" i="51"/>
  <c r="V13" i="51"/>
  <c r="W13" i="51"/>
  <c r="V6" i="51"/>
  <c r="W6" i="51"/>
  <c r="V12" i="51"/>
  <c r="W12" i="51"/>
  <c r="V7" i="51"/>
  <c r="W7" i="51"/>
  <c r="V10" i="51"/>
  <c r="W10" i="51"/>
  <c r="V5" i="51"/>
  <c r="W5" i="51"/>
  <c r="I19" i="51"/>
  <c r="J19" i="51"/>
  <c r="I18" i="51"/>
  <c r="J18" i="51"/>
  <c r="I15" i="51"/>
  <c r="J15" i="51"/>
  <c r="I17" i="51"/>
  <c r="J17" i="51"/>
  <c r="I16" i="51"/>
  <c r="J16" i="51"/>
  <c r="I12" i="51"/>
  <c r="J12" i="51"/>
  <c r="I13" i="51"/>
  <c r="J13" i="51"/>
  <c r="I10" i="51"/>
  <c r="J10" i="51"/>
  <c r="I6" i="51"/>
  <c r="J6" i="51"/>
  <c r="I14" i="51"/>
  <c r="J14" i="51"/>
  <c r="I7" i="51"/>
  <c r="J7" i="51"/>
  <c r="I8" i="51"/>
  <c r="J8" i="51"/>
  <c r="I9" i="51"/>
  <c r="J9" i="51"/>
  <c r="I11" i="51"/>
  <c r="J11" i="51"/>
  <c r="I5" i="51"/>
  <c r="J5" i="51"/>
  <c r="C23" i="50"/>
  <c r="C19" i="50"/>
  <c r="B25" i="28"/>
  <c r="B23" i="28"/>
  <c r="J18" i="28"/>
  <c r="L18" i="28"/>
  <c r="K18" i="28"/>
  <c r="J14" i="28"/>
  <c r="L14" i="28"/>
  <c r="K14" i="28"/>
  <c r="J9" i="28"/>
  <c r="L9" i="28"/>
  <c r="K9" i="28"/>
  <c r="B21" i="29"/>
  <c r="B19" i="29"/>
  <c r="D21" i="30"/>
  <c r="B23" i="30"/>
  <c r="B21" i="30"/>
  <c r="C29" i="50"/>
  <c r="K9" i="30"/>
  <c r="J9" i="30"/>
  <c r="L9" i="30"/>
  <c r="B20" i="31"/>
  <c r="B18" i="31"/>
  <c r="D18" i="31"/>
  <c r="J19" i="30"/>
  <c r="K19" i="30"/>
  <c r="L19" i="30"/>
  <c r="K11" i="30"/>
  <c r="J11" i="30"/>
  <c r="L11" i="30"/>
  <c r="K16" i="30"/>
  <c r="J16" i="30"/>
  <c r="L16" i="30"/>
  <c r="K6" i="30"/>
  <c r="J6" i="30"/>
  <c r="L6" i="30"/>
  <c r="D23" i="30"/>
  <c r="K17" i="30"/>
  <c r="J17" i="30"/>
  <c r="L17" i="30"/>
  <c r="K10" i="30"/>
  <c r="J10" i="30"/>
  <c r="L10" i="30"/>
  <c r="K18" i="30"/>
  <c r="J18" i="30"/>
  <c r="L18" i="30"/>
  <c r="K12" i="30"/>
  <c r="J12" i="30"/>
  <c r="L12" i="30"/>
  <c r="C9" i="50"/>
  <c r="J9" i="31"/>
  <c r="L9" i="31"/>
  <c r="K9" i="31"/>
  <c r="K10" i="31"/>
  <c r="J10" i="31"/>
  <c r="L10" i="31"/>
  <c r="K8" i="31"/>
  <c r="J8" i="31"/>
  <c r="L8" i="31"/>
  <c r="K14" i="31"/>
  <c r="J14" i="31"/>
  <c r="L14" i="31"/>
  <c r="C6" i="50"/>
  <c r="C7" i="50"/>
  <c r="C8" i="50"/>
  <c r="C13" i="50"/>
  <c r="C14" i="50"/>
  <c r="C11" i="50"/>
  <c r="C16" i="50"/>
  <c r="C12" i="50"/>
  <c r="C10" i="50"/>
  <c r="C28" i="50"/>
  <c r="C30" i="50"/>
  <c r="C15" i="50"/>
  <c r="J6" i="48"/>
  <c r="L6" i="48"/>
  <c r="C19" i="48"/>
  <c r="K6" i="48"/>
  <c r="J7" i="48"/>
  <c r="L7" i="48"/>
  <c r="K7" i="48"/>
  <c r="J9" i="48"/>
  <c r="L9" i="48"/>
  <c r="K9" i="48"/>
  <c r="J11" i="48"/>
  <c r="L11" i="48"/>
  <c r="K11" i="48"/>
  <c r="J12" i="48"/>
  <c r="L12" i="48"/>
  <c r="K12" i="48"/>
  <c r="J8" i="48"/>
  <c r="L8" i="48"/>
  <c r="K8" i="48"/>
  <c r="J10" i="48"/>
  <c r="L10" i="48"/>
  <c r="K10" i="48"/>
  <c r="B19" i="48"/>
  <c r="J9" i="35"/>
  <c r="L9" i="35"/>
  <c r="K9" i="35"/>
  <c r="C20" i="35"/>
  <c r="J13" i="35"/>
  <c r="L13" i="35"/>
  <c r="K13" i="35"/>
  <c r="K6" i="35"/>
  <c r="J12" i="35"/>
  <c r="L12" i="35"/>
  <c r="K12" i="35"/>
  <c r="J10" i="35"/>
  <c r="L10" i="35"/>
  <c r="K10" i="35"/>
  <c r="J15" i="35"/>
  <c r="L15" i="35"/>
  <c r="K15" i="35"/>
  <c r="J7" i="35"/>
  <c r="L7" i="35"/>
  <c r="K7" i="35"/>
  <c r="J14" i="35"/>
  <c r="L14" i="35"/>
  <c r="K14" i="35"/>
  <c r="L11" i="35"/>
  <c r="K11" i="35"/>
  <c r="J8" i="35"/>
  <c r="L8" i="35"/>
  <c r="K8" i="35"/>
  <c r="B20" i="35"/>
  <c r="J7" i="27"/>
  <c r="L7" i="27"/>
  <c r="K7" i="27"/>
  <c r="A10" i="27"/>
  <c r="A13" i="27"/>
  <c r="A14" i="27"/>
  <c r="J6" i="27"/>
  <c r="L6" i="27"/>
  <c r="C21" i="27"/>
  <c r="K6" i="27"/>
  <c r="J9" i="27"/>
  <c r="L9" i="27"/>
  <c r="K9" i="27"/>
  <c r="J10" i="27"/>
  <c r="L10" i="27"/>
  <c r="K10" i="27"/>
  <c r="J13" i="27"/>
  <c r="L13" i="27"/>
  <c r="K13" i="27"/>
  <c r="J14" i="27"/>
  <c r="L14" i="27"/>
  <c r="K14" i="27"/>
  <c r="J11" i="27"/>
  <c r="L11" i="27"/>
  <c r="K11" i="27"/>
  <c r="J15" i="27"/>
  <c r="L15" i="27"/>
  <c r="K15" i="27"/>
  <c r="J8" i="27"/>
  <c r="L8" i="27"/>
  <c r="K8" i="27"/>
  <c r="J12" i="27"/>
  <c r="L12" i="27"/>
  <c r="K12" i="27"/>
  <c r="B21" i="27"/>
  <c r="J6" i="28"/>
  <c r="L6" i="28"/>
  <c r="D25" i="28"/>
  <c r="K6" i="28"/>
  <c r="J7" i="28"/>
  <c r="L7" i="28"/>
  <c r="K7" i="28"/>
  <c r="J12" i="28"/>
  <c r="L12" i="28"/>
  <c r="K12" i="28"/>
  <c r="J15" i="28"/>
  <c r="L15" i="28"/>
  <c r="K15" i="28"/>
  <c r="J8" i="28"/>
  <c r="L8" i="28"/>
  <c r="K8" i="28"/>
  <c r="J10" i="28"/>
  <c r="L10" i="28"/>
  <c r="K10" i="28"/>
  <c r="D23" i="28"/>
  <c r="J17" i="28"/>
  <c r="L17" i="28"/>
  <c r="K17" i="28"/>
  <c r="J16" i="28"/>
  <c r="L16" i="28"/>
  <c r="K16" i="28"/>
  <c r="J11" i="28"/>
  <c r="L11" i="28"/>
  <c r="K11" i="28"/>
  <c r="J13" i="28"/>
  <c r="L13" i="28"/>
  <c r="K13" i="28"/>
  <c r="J6" i="29"/>
  <c r="L6" i="29"/>
  <c r="D21" i="29"/>
  <c r="K6" i="29"/>
  <c r="A7" i="29"/>
  <c r="A8" i="29"/>
  <c r="A9" i="29"/>
  <c r="A10" i="29"/>
  <c r="A11" i="29"/>
  <c r="A12" i="29"/>
  <c r="A13" i="29"/>
  <c r="A14" i="29"/>
  <c r="A15" i="29"/>
  <c r="J7" i="29"/>
  <c r="L7" i="29"/>
  <c r="K7" i="29"/>
  <c r="J11" i="29"/>
  <c r="L11" i="29"/>
  <c r="K11" i="29"/>
  <c r="J8" i="29"/>
  <c r="L8" i="29"/>
  <c r="K8" i="29"/>
  <c r="D19" i="29"/>
  <c r="J13" i="29"/>
  <c r="L13" i="29"/>
  <c r="K13" i="29"/>
  <c r="J15" i="29"/>
  <c r="L15" i="29"/>
  <c r="K15" i="29"/>
  <c r="J10" i="29"/>
  <c r="L10" i="29"/>
  <c r="K10" i="29"/>
  <c r="J14" i="29"/>
  <c r="L14" i="29"/>
  <c r="K14" i="29"/>
  <c r="J12" i="29"/>
  <c r="L12" i="29"/>
  <c r="K12" i="29"/>
  <c r="J9" i="29"/>
  <c r="L9" i="29"/>
  <c r="K9" i="29"/>
  <c r="J7" i="30"/>
  <c r="L7" i="30"/>
  <c r="K7" i="30"/>
  <c r="J14" i="30"/>
  <c r="L14" i="30"/>
  <c r="K14" i="30"/>
  <c r="J15" i="30"/>
  <c r="L15" i="30"/>
  <c r="K15" i="30"/>
  <c r="J13" i="30"/>
  <c r="L13" i="30"/>
  <c r="K13" i="30"/>
  <c r="J8" i="30"/>
  <c r="L8" i="30"/>
  <c r="K8" i="30"/>
  <c r="J6" i="31"/>
  <c r="L6" i="31"/>
  <c r="D20" i="31"/>
  <c r="K6" i="31"/>
  <c r="J12" i="31"/>
  <c r="L12" i="31"/>
  <c r="K12" i="31"/>
  <c r="J11" i="31"/>
  <c r="L11" i="31"/>
  <c r="K11" i="31"/>
  <c r="J13" i="31"/>
  <c r="L13" i="31"/>
  <c r="K13" i="31"/>
  <c r="J7" i="31"/>
  <c r="L7" i="31"/>
  <c r="K7" i="31"/>
  <c r="J15" i="31"/>
  <c r="L15" i="31"/>
  <c r="K15" i="31"/>
  <c r="J6" i="32"/>
  <c r="L6" i="32"/>
  <c r="D17" i="32"/>
  <c r="K6" i="32"/>
  <c r="A7" i="32"/>
  <c r="J7" i="32"/>
  <c r="L7" i="32"/>
  <c r="K7" i="32"/>
  <c r="J8" i="32"/>
  <c r="L8" i="32"/>
  <c r="K8" i="32"/>
  <c r="J9" i="32"/>
  <c r="L9" i="32"/>
  <c r="K9" i="32"/>
  <c r="J10" i="32"/>
  <c r="L10" i="32"/>
  <c r="K10" i="32"/>
  <c r="J11" i="32"/>
  <c r="L11" i="32"/>
  <c r="K11" i="32"/>
  <c r="A12" i="32"/>
  <c r="J12" i="32"/>
  <c r="L12" i="32"/>
  <c r="K12" i="32"/>
  <c r="B15" i="32"/>
  <c r="D15" i="32"/>
  <c r="B17" i="32"/>
  <c r="J5" i="16"/>
  <c r="L5" i="16"/>
  <c r="D20" i="16"/>
  <c r="K5" i="16"/>
  <c r="A6" i="16"/>
  <c r="J6" i="16"/>
  <c r="L6" i="16"/>
  <c r="K6" i="16"/>
  <c r="A7" i="16"/>
  <c r="J7" i="16"/>
  <c r="L7" i="16"/>
  <c r="K7" i="16"/>
  <c r="A8" i="16"/>
  <c r="J8" i="16"/>
  <c r="L8" i="16"/>
  <c r="K8" i="16"/>
  <c r="A9" i="16"/>
  <c r="J9" i="16"/>
  <c r="L9" i="16"/>
  <c r="K9" i="16"/>
  <c r="A10" i="16"/>
  <c r="J10" i="16"/>
  <c r="L10" i="16"/>
  <c r="K10" i="16"/>
  <c r="A11" i="16"/>
  <c r="J11" i="16"/>
  <c r="L11" i="16"/>
  <c r="K11" i="16"/>
  <c r="A12" i="16"/>
  <c r="J12" i="16"/>
  <c r="L12" i="16"/>
  <c r="K12" i="16"/>
  <c r="A13" i="16"/>
  <c r="J13" i="16"/>
  <c r="L13" i="16"/>
  <c r="K13" i="16"/>
  <c r="A14" i="16"/>
  <c r="J14" i="16"/>
  <c r="L14" i="16"/>
  <c r="K14" i="16"/>
  <c r="A15" i="16"/>
  <c r="J15" i="16"/>
  <c r="L15" i="16"/>
  <c r="K15" i="16"/>
  <c r="A16" i="16"/>
  <c r="J16" i="16"/>
  <c r="L16" i="16"/>
  <c r="K16" i="16"/>
  <c r="B18" i="16"/>
  <c r="D18" i="16"/>
  <c r="B20" i="16"/>
  <c r="C19" i="27"/>
  <c r="X8" i="53"/>
  <c r="X6" i="53"/>
  <c r="X10" i="53"/>
  <c r="X9" i="53"/>
</calcChain>
</file>

<file path=xl/sharedStrings.xml><?xml version="1.0" encoding="utf-8"?>
<sst xmlns="http://schemas.openxmlformats.org/spreadsheetml/2006/main" count="483" uniqueCount="111">
  <si>
    <t>Средний</t>
  </si>
  <si>
    <t>Сумма</t>
  </si>
  <si>
    <t>Игра 1</t>
  </si>
  <si>
    <t>Игра 2</t>
  </si>
  <si>
    <t>Игра 3</t>
  </si>
  <si>
    <t>Фамилия</t>
  </si>
  <si>
    <t>Гандикап</t>
  </si>
  <si>
    <t>Место</t>
  </si>
  <si>
    <t>Дор.№</t>
  </si>
  <si>
    <t>Игрок №</t>
  </si>
  <si>
    <t>Максимум</t>
  </si>
  <si>
    <t>Игра 4</t>
  </si>
  <si>
    <t>Очки</t>
  </si>
  <si>
    <t>Степанов Андрей</t>
  </si>
  <si>
    <t>Чуруксаева Людмила</t>
  </si>
  <si>
    <t>Оловянникова Елена</t>
  </si>
  <si>
    <t>Куздеубаев Болат</t>
  </si>
  <si>
    <t>Дикушникова Ольга</t>
  </si>
  <si>
    <t>Шенцев Сергей</t>
  </si>
  <si>
    <t>Махотина Олеся</t>
  </si>
  <si>
    <t>Пушкарев Александр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</si>
  <si>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</si>
  <si>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</si>
  <si>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</si>
  <si>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</si>
  <si>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</si>
  <si>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</si>
  <si>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</si>
  <si>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</si>
  <si>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</si>
  <si>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Сен</t>
  </si>
  <si>
    <t>Окт</t>
  </si>
  <si>
    <t>Ноя</t>
  </si>
  <si>
    <t>Ганд.</t>
  </si>
  <si>
    <t>Игрок</t>
  </si>
  <si>
    <t>Цырульник Игорь</t>
  </si>
  <si>
    <t>Савченко Ирина</t>
  </si>
  <si>
    <t>Гамов Евгений</t>
  </si>
  <si>
    <t>Цырульник Виола</t>
  </si>
  <si>
    <t>Бочкарева Светлана</t>
  </si>
  <si>
    <t>Ситников Алексей</t>
  </si>
  <si>
    <t>№</t>
  </si>
  <si>
    <t>Место в туре</t>
  </si>
  <si>
    <t>Кол-во участников</t>
  </si>
  <si>
    <t>Папанцева Юлия</t>
  </si>
  <si>
    <t>Номер партии</t>
  </si>
  <si>
    <t>Дор</t>
  </si>
  <si>
    <t xml:space="preserve">Лучший результат в одной партии </t>
  </si>
  <si>
    <t xml:space="preserve">Лучший средний результат </t>
  </si>
  <si>
    <t>Макс.</t>
  </si>
  <si>
    <t>Сред.</t>
  </si>
  <si>
    <t>-</t>
  </si>
  <si>
    <t>СОРЕВНОВАНИЙ ПО БОУЛИНГУ</t>
  </si>
  <si>
    <t xml:space="preserve">Рейтинговая турнирная таблица </t>
  </si>
  <si>
    <t>Место *</t>
  </si>
  <si>
    <t>Примечание *</t>
  </si>
  <si>
    <t>8 лучших игроков по итогам Кубка принимают участие в соревновании</t>
  </si>
  <si>
    <t xml:space="preserve">СОРЕВНОВАНИЯ ПО БОУЛИНГУ  «Кубок Норильска» </t>
  </si>
  <si>
    <t>Игроки</t>
  </si>
  <si>
    <t>дорожки</t>
  </si>
  <si>
    <t>результат</t>
  </si>
  <si>
    <t xml:space="preserve">Средний </t>
  </si>
  <si>
    <t>сумма</t>
  </si>
  <si>
    <t>результаты очередного этапа  20 ноября 2016 года</t>
  </si>
  <si>
    <t>Степенов Андрей</t>
  </si>
  <si>
    <t>результаты очередного этапа 29 января  2017 года</t>
  </si>
  <si>
    <t>результаты очередного этапа  26 февраля  2017 года</t>
  </si>
  <si>
    <t>результаты очередного этапа  19 марта 2017 года</t>
  </si>
  <si>
    <t xml:space="preserve"> «Кубок Норильска»  2017 года</t>
  </si>
  <si>
    <t>Куклин игорь</t>
  </si>
  <si>
    <t>Махотина олеся</t>
  </si>
  <si>
    <t>Папанцева Юля</t>
  </si>
  <si>
    <t>результаты очередного этапа  16 апреля 2016 года</t>
  </si>
  <si>
    <t>результаты очередного этапа  21 мая 2017 года</t>
  </si>
  <si>
    <t>результаты очередного этапа  25 июня 2017 года</t>
  </si>
  <si>
    <t>Эммерих Эдуард</t>
  </si>
  <si>
    <t>Герасимова Белла</t>
  </si>
  <si>
    <t>Сумм</t>
  </si>
  <si>
    <t>ФИО</t>
  </si>
  <si>
    <t>Тимохин Владимир</t>
  </si>
  <si>
    <t>по результатам финала</t>
  </si>
  <si>
    <t>по результатам полуфинала</t>
  </si>
  <si>
    <t>Козлов Олег</t>
  </si>
  <si>
    <t>1/4 финала (Отборочник)</t>
  </si>
  <si>
    <t>Коммерческий турнир 25.06.2017</t>
  </si>
  <si>
    <t>Дор.</t>
  </si>
  <si>
    <t>1/2 финала (Полуфинал)</t>
  </si>
  <si>
    <t>Финал</t>
  </si>
  <si>
    <t>Результат соревнований</t>
  </si>
  <si>
    <t>баллы</t>
  </si>
  <si>
    <t>результаты очередного этапа  23 июля 2017 года</t>
  </si>
  <si>
    <t>КТ</t>
  </si>
  <si>
    <t>результаты очередного этапа  20 августа 2017 года</t>
  </si>
  <si>
    <t>Авг</t>
  </si>
  <si>
    <t>результаты очередного этапа  17 сентября 2017 года</t>
  </si>
  <si>
    <t>Черный Сергей</t>
  </si>
  <si>
    <r>
      <t xml:space="preserve">на звание </t>
    </r>
    <r>
      <rPr>
        <b/>
        <i/>
        <sz val="11"/>
        <rFont val="Arial"/>
        <family val="2"/>
        <charset val="204"/>
      </rPr>
      <t xml:space="preserve">абсолютного чемпиона Норильска 03 декабря </t>
    </r>
    <r>
      <rPr>
        <i/>
        <sz val="11"/>
        <rFont val="Arial"/>
        <family val="2"/>
        <charset val="204"/>
      </rPr>
      <t>2017 года.</t>
    </r>
  </si>
  <si>
    <t>результаты очередного этапа  08 октября 2017 года</t>
  </si>
  <si>
    <t>Январь</t>
  </si>
  <si>
    <t>Февраль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</si>
  <si>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</si>
  <si>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</si>
  <si>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</si>
  <si>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</si>
  <si>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</si>
  <si>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</si>
  <si>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</si>
  <si>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</si>
  <si>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мах</t>
  </si>
  <si>
    <t>мин</t>
  </si>
  <si>
    <t>уехал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</si>
</sst>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2" formatCode="0.0"/>
  </numFmts>
  <fonts count="58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13"/>
      <name val="Arial"/>
      <family val="2"/>
      <charset val="204"/>
    </font>
    <font>
      <sz val="16"/>
      <name val="Monotype Corsiva"/>
      <family val="4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b/>
      <sz val="8"/>
      <name val="Tahoma"/>
      <family val="2"/>
      <charset val="204"/>
    </font>
    <font>
      <sz val="14"/>
      <name val="Tahoma"/>
      <family val="2"/>
      <charset val="204"/>
    </font>
    <font>
      <b/>
      <sz val="14"/>
      <name val="Tahoma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  <font>
      <b/>
      <sz val="8"/>
      <name val="Arial"/>
      <family val="2"/>
      <charset val="204"/>
    </font>
    <font>
      <sz val="14"/>
      <color theme="5" tint="-0.249977111117893"/>
      <name val="Arial"/>
      <family val="2"/>
      <charset val="204"/>
    </font>
    <font>
      <sz val="14"/>
      <color rgb="FF002060"/>
      <name val="Arial"/>
      <family val="2"/>
      <charset val="204"/>
    </font>
    <font>
      <sz val="14"/>
      <color rgb="FF00B050"/>
      <name val="Arial"/>
      <family val="2"/>
      <charset val="204"/>
    </font>
    <font>
      <sz val="14"/>
      <color rgb="FFC00000"/>
      <name val="Arial"/>
      <family val="2"/>
      <charset val="204"/>
    </font>
    <font>
      <sz val="10"/>
      <color rgb="FFC00000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0070C0"/>
      <name val="Arial"/>
      <family val="2"/>
      <charset val="204"/>
    </font>
    <font>
      <sz val="14"/>
      <color rgb="FF0070C0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6"/>
      <color rgb="FF0070C0"/>
      <name val="Monotype Corsiva"/>
      <family val="4"/>
      <charset val="204"/>
    </font>
    <font>
      <b/>
      <sz val="16"/>
      <color rgb="FF002060"/>
      <name val="Monotype Corsiva"/>
      <family val="4"/>
      <charset val="204"/>
    </font>
    <font>
      <b/>
      <sz val="16"/>
      <color rgb="FFFF0000"/>
      <name val="Monotype Corsiva"/>
      <family val="4"/>
      <charset val="204"/>
    </font>
    <font>
      <b/>
      <sz val="12"/>
      <color rgb="FF0070C0"/>
      <name val="Arial"/>
      <family val="2"/>
      <charset val="204"/>
    </font>
    <font>
      <b/>
      <sz val="12"/>
      <color rgb="FFC00000"/>
      <name val="Arial"/>
      <family val="2"/>
      <charset val="204"/>
    </font>
    <font>
      <sz val="11"/>
      <color rgb="FF0070C0"/>
      <name val="Arial"/>
      <family val="2"/>
      <charset val="204"/>
    </font>
    <font>
      <sz val="11"/>
      <color rgb="FFC00000"/>
      <name val="Arial"/>
      <family val="2"/>
      <charset val="204"/>
    </font>
    <font>
      <sz val="10"/>
      <color rgb="FF0070C0"/>
      <name val="Tahoma"/>
      <family val="2"/>
      <charset val="204"/>
    </font>
    <font>
      <b/>
      <i/>
      <sz val="10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i/>
      <sz val="10"/>
      <color rgb="FFC00000"/>
      <name val="Arial"/>
      <family val="2"/>
      <charset val="204"/>
    </font>
    <font>
      <sz val="12"/>
      <color rgb="FF0070C0"/>
      <name val="Tahoma"/>
      <family val="2"/>
      <charset val="204"/>
    </font>
    <font>
      <b/>
      <sz val="10"/>
      <color rgb="FF0070C0"/>
      <name val="Tahoma"/>
      <family val="2"/>
      <charset val="204"/>
    </font>
    <font>
      <sz val="12"/>
      <color rgb="FFC00000"/>
      <name val="Tahoma"/>
      <family val="2"/>
      <charset val="204"/>
    </font>
    <font>
      <sz val="10"/>
      <color rgb="FFC00000"/>
      <name val="Tahoma"/>
      <family val="2"/>
      <charset val="204"/>
    </font>
    <font>
      <b/>
      <sz val="10"/>
      <color rgb="FFC00000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rgb="FF0070C0"/>
      <name val="Tahoma"/>
      <family val="2"/>
      <charset val="204"/>
    </font>
    <font>
      <b/>
      <sz val="11"/>
      <color rgb="FFC00000"/>
      <name val="Tahoma"/>
      <family val="2"/>
      <charset val="204"/>
    </font>
    <font>
      <sz val="12"/>
      <color rgb="FF0070C0"/>
      <name val="Arial"/>
      <family val="2"/>
      <charset val="204"/>
    </font>
    <font>
      <sz val="12"/>
      <color rgb="FFC0000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i/>
      <sz val="10"/>
      <color rgb="FF0070C0"/>
      <name val="Tahoma"/>
      <family val="2"/>
      <charset val="204"/>
    </font>
    <font>
      <b/>
      <i/>
      <sz val="10"/>
      <color rgb="FFC00000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06">
    <xf numFmtId="0" fontId="0" fillId="0" borderId="0" xfId="0"/>
    <xf numFmtId="0" fontId="1" fillId="0" borderId="1" xfId="0" applyFont="1" applyBorder="1"/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6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6" fillId="2" borderId="0" xfId="0" applyFont="1" applyFill="1"/>
    <xf numFmtId="0" fontId="24" fillId="2" borderId="0" xfId="0" applyFont="1" applyFill="1" applyBorder="1"/>
    <xf numFmtId="0" fontId="25" fillId="2" borderId="0" xfId="0" applyFont="1" applyFill="1"/>
    <xf numFmtId="0" fontId="6" fillId="2" borderId="0" xfId="0" applyFont="1" applyFill="1" applyAlignment="1">
      <alignment horizontal="center" vertical="center"/>
    </xf>
    <xf numFmtId="0" fontId="23" fillId="2" borderId="0" xfId="0" applyFont="1" applyFill="1" applyBorder="1"/>
    <xf numFmtId="0" fontId="23" fillId="2" borderId="0" xfId="0" applyFont="1" applyFill="1"/>
    <xf numFmtId="0" fontId="7" fillId="2" borderId="0" xfId="0" applyFont="1" applyFill="1"/>
    <xf numFmtId="0" fontId="7" fillId="0" borderId="0" xfId="0" applyFont="1"/>
    <xf numFmtId="0" fontId="26" fillId="0" borderId="0" xfId="0" applyFont="1"/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8" fillId="0" borderId="0" xfId="0" applyFont="1" applyFill="1"/>
    <xf numFmtId="0" fontId="26" fillId="0" borderId="1" xfId="0" applyFont="1" applyFill="1" applyBorder="1" applyAlignment="1">
      <alignment horizontal="center"/>
    </xf>
    <xf numFmtId="1" fontId="26" fillId="0" borderId="1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29" fillId="0" borderId="0" xfId="0" applyFont="1"/>
    <xf numFmtId="0" fontId="29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Fill="1" applyBorder="1"/>
    <xf numFmtId="0" fontId="30" fillId="2" borderId="1" xfId="0" applyFont="1" applyFill="1" applyBorder="1" applyAlignment="1">
      <alignment horizontal="center"/>
    </xf>
    <xf numFmtId="1" fontId="30" fillId="2" borderId="1" xfId="2" applyNumberFormat="1" applyFont="1" applyFill="1" applyBorder="1" applyAlignment="1">
      <alignment horizontal="center"/>
    </xf>
    <xf numFmtId="0" fontId="30" fillId="0" borderId="0" xfId="0" applyFont="1"/>
    <xf numFmtId="0" fontId="25" fillId="0" borderId="1" xfId="0" applyFont="1" applyBorder="1" applyAlignment="1">
      <alignment horizontal="center"/>
    </xf>
    <xf numFmtId="0" fontId="25" fillId="0" borderId="1" xfId="0" applyFont="1" applyFill="1" applyBorder="1"/>
    <xf numFmtId="0" fontId="25" fillId="2" borderId="1" xfId="0" applyFont="1" applyFill="1" applyBorder="1" applyAlignment="1">
      <alignment horizontal="center"/>
    </xf>
    <xf numFmtId="1" fontId="25" fillId="2" borderId="1" xfId="2" applyNumberFormat="1" applyFont="1" applyFill="1" applyBorder="1" applyAlignment="1">
      <alignment horizontal="center"/>
    </xf>
    <xf numFmtId="0" fontId="25" fillId="0" borderId="0" xfId="0" applyFont="1"/>
    <xf numFmtId="0" fontId="5" fillId="0" borderId="0" xfId="0" applyFont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1" fontId="29" fillId="2" borderId="1" xfId="2" applyNumberFormat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1" fontId="26" fillId="2" borderId="1" xfId="2" applyNumberFormat="1" applyFont="1" applyFill="1" applyBorder="1" applyAlignment="1">
      <alignment horizontal="center"/>
    </xf>
    <xf numFmtId="1" fontId="29" fillId="0" borderId="1" xfId="2" applyNumberFormat="1" applyFont="1" applyFill="1" applyBorder="1" applyAlignment="1">
      <alignment horizontal="center"/>
    </xf>
    <xf numFmtId="0" fontId="31" fillId="0" borderId="1" xfId="0" applyFont="1" applyFill="1" applyBorder="1"/>
    <xf numFmtId="0" fontId="32" fillId="2" borderId="1" xfId="0" applyFont="1" applyFill="1" applyBorder="1"/>
    <xf numFmtId="0" fontId="32" fillId="0" borderId="1" xfId="0" applyFont="1" applyFill="1" applyBorder="1"/>
    <xf numFmtId="1" fontId="29" fillId="4" borderId="1" xfId="2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Fill="1"/>
    <xf numFmtId="0" fontId="33" fillId="0" borderId="0" xfId="0" applyFont="1" applyFill="1" applyBorder="1"/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Fill="1" applyBorder="1"/>
    <xf numFmtId="0" fontId="34" fillId="0" borderId="0" xfId="0" applyFont="1" applyAlignment="1">
      <alignment horizontal="center"/>
    </xf>
    <xf numFmtId="1" fontId="35" fillId="0" borderId="0" xfId="0" applyNumberFormat="1" applyFont="1"/>
    <xf numFmtId="1" fontId="35" fillId="0" borderId="0" xfId="0" applyNumberFormat="1" applyFont="1" applyAlignment="1">
      <alignment horizontal="center"/>
    </xf>
    <xf numFmtId="0" fontId="35" fillId="0" borderId="0" xfId="0" applyFont="1"/>
    <xf numFmtId="0" fontId="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4" fillId="0" borderId="1" xfId="0" applyFont="1" applyBorder="1" applyAlignment="1">
      <alignment wrapText="1"/>
    </xf>
    <xf numFmtId="0" fontId="0" fillId="0" borderId="15" xfId="0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6" fillId="0" borderId="1" xfId="0" applyFont="1" applyFill="1" applyBorder="1"/>
    <xf numFmtId="0" fontId="37" fillId="0" borderId="1" xfId="0" applyFont="1" applyFill="1" applyBorder="1"/>
    <xf numFmtId="1" fontId="38" fillId="2" borderId="1" xfId="2" applyNumberFormat="1" applyFont="1" applyFill="1" applyBorder="1" applyAlignment="1">
      <alignment horizontal="center"/>
    </xf>
    <xf numFmtId="1" fontId="39" fillId="2" borderId="1" xfId="2" applyNumberFormat="1" applyFont="1" applyFill="1" applyBorder="1" applyAlignment="1">
      <alignment horizontal="center"/>
    </xf>
    <xf numFmtId="1" fontId="38" fillId="0" borderId="1" xfId="2" applyNumberFormat="1" applyFont="1" applyFill="1" applyBorder="1" applyAlignment="1">
      <alignment horizontal="center"/>
    </xf>
    <xf numFmtId="1" fontId="36" fillId="4" borderId="1" xfId="2" applyNumberFormat="1" applyFont="1" applyFill="1" applyBorder="1" applyAlignment="1">
      <alignment horizontal="center"/>
    </xf>
    <xf numFmtId="1" fontId="37" fillId="2" borderId="1" xfId="2" applyNumberFormat="1" applyFont="1" applyFill="1" applyBorder="1" applyAlignment="1">
      <alignment horizontal="center"/>
    </xf>
    <xf numFmtId="1" fontId="36" fillId="0" borderId="1" xfId="2" applyNumberFormat="1" applyFont="1" applyFill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1" fontId="37" fillId="0" borderId="1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1" fontId="39" fillId="0" borderId="1" xfId="2" applyNumberFormat="1" applyFont="1" applyFill="1" applyBorder="1" applyAlignment="1">
      <alignment horizontal="center"/>
    </xf>
    <xf numFmtId="0" fontId="30" fillId="2" borderId="0" xfId="0" applyFont="1" applyFill="1"/>
    <xf numFmtId="0" fontId="40" fillId="0" borderId="0" xfId="0" applyFont="1" applyFill="1"/>
    <xf numFmtId="0" fontId="4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40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0" fontId="15" fillId="0" borderId="20" xfId="0" applyFont="1" applyFill="1" applyBorder="1" applyAlignment="1">
      <alignment horizontal="center"/>
    </xf>
    <xf numFmtId="1" fontId="31" fillId="0" borderId="1" xfId="2" applyNumberFormat="1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" fillId="4" borderId="2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7" fillId="0" borderId="0" xfId="0" applyFont="1" applyFill="1"/>
    <xf numFmtId="0" fontId="24" fillId="0" borderId="0" xfId="0" applyFont="1" applyFill="1" applyBorder="1"/>
    <xf numFmtId="0" fontId="34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9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1" fillId="0" borderId="2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5" fillId="0" borderId="0" xfId="0" applyFont="1" applyFill="1"/>
    <xf numFmtId="0" fontId="32" fillId="0" borderId="2" xfId="0" applyFont="1" applyFill="1" applyBorder="1" applyAlignment="1">
      <alignment horizontal="center"/>
    </xf>
    <xf numFmtId="0" fontId="29" fillId="0" borderId="3" xfId="0" applyFont="1" applyFill="1" applyBorder="1" applyAlignment="1">
      <alignment horizontal="center"/>
    </xf>
    <xf numFmtId="0" fontId="30" fillId="0" borderId="0" xfId="0" applyFont="1" applyFill="1"/>
    <xf numFmtId="0" fontId="32" fillId="0" borderId="0" xfId="0" applyFont="1" applyFill="1"/>
    <xf numFmtId="0" fontId="34" fillId="0" borderId="0" xfId="0" applyFont="1" applyFill="1"/>
    <xf numFmtId="0" fontId="3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5" fillId="0" borderId="0" xfId="0" applyFont="1" applyFill="1"/>
    <xf numFmtId="0" fontId="33" fillId="0" borderId="0" xfId="0" applyFont="1" applyFill="1"/>
    <xf numFmtId="0" fontId="33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22" xfId="0" applyBorder="1" applyAlignment="1">
      <alignment horizontal="center"/>
    </xf>
    <xf numFmtId="1" fontId="38" fillId="4" borderId="1" xfId="2" applyNumberFormat="1" applyFont="1" applyFill="1" applyBorder="1" applyAlignment="1">
      <alignment horizontal="center"/>
    </xf>
    <xf numFmtId="1" fontId="30" fillId="0" borderId="1" xfId="2" applyNumberFormat="1" applyFont="1" applyFill="1" applyBorder="1" applyAlignment="1">
      <alignment horizontal="center"/>
    </xf>
    <xf numFmtId="1" fontId="30" fillId="5" borderId="1" xfId="2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" fontId="25" fillId="0" borderId="1" xfId="2" applyNumberFormat="1" applyFont="1" applyFill="1" applyBorder="1" applyAlignment="1">
      <alignment horizontal="center"/>
    </xf>
    <xf numFmtId="0" fontId="1" fillId="5" borderId="1" xfId="0" applyFont="1" applyFill="1" applyBorder="1"/>
    <xf numFmtId="0" fontId="34" fillId="0" borderId="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31" fillId="0" borderId="0" xfId="0" applyFont="1" applyFill="1" applyBorder="1"/>
    <xf numFmtId="0" fontId="26" fillId="2" borderId="0" xfId="0" applyFont="1" applyFill="1" applyBorder="1" applyAlignment="1">
      <alignment horizontal="center"/>
    </xf>
    <xf numFmtId="1" fontId="26" fillId="2" borderId="0" xfId="2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/>
    </xf>
    <xf numFmtId="1" fontId="26" fillId="2" borderId="24" xfId="2" applyNumberFormat="1" applyFont="1" applyFill="1" applyBorder="1" applyAlignment="1">
      <alignment horizontal="center"/>
    </xf>
    <xf numFmtId="0" fontId="26" fillId="0" borderId="25" xfId="0" applyFont="1" applyBorder="1" applyAlignment="1">
      <alignment horizontal="center"/>
    </xf>
    <xf numFmtId="1" fontId="32" fillId="4" borderId="1" xfId="2" applyNumberFormat="1" applyFont="1" applyFill="1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0" xfId="0" applyFont="1" applyFill="1" applyBorder="1"/>
    <xf numFmtId="1" fontId="37" fillId="2" borderId="0" xfId="2" applyNumberFormat="1" applyFont="1" applyFill="1" applyBorder="1" applyAlignment="1">
      <alignment horizontal="center"/>
    </xf>
    <xf numFmtId="0" fontId="36" fillId="0" borderId="24" xfId="0" applyFont="1" applyFill="1" applyBorder="1"/>
    <xf numFmtId="1" fontId="29" fillId="2" borderId="24" xfId="2" applyNumberFormat="1" applyFont="1" applyFill="1" applyBorder="1" applyAlignment="1">
      <alignment horizontal="center"/>
    </xf>
    <xf numFmtId="1" fontId="36" fillId="4" borderId="24" xfId="2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1" fillId="0" borderId="15" xfId="0" applyFont="1" applyFill="1" applyBorder="1"/>
    <xf numFmtId="0" fontId="41" fillId="0" borderId="15" xfId="0" applyFont="1" applyFill="1" applyBorder="1" applyAlignment="1">
      <alignment horizontal="center"/>
    </xf>
    <xf numFmtId="0" fontId="42" fillId="6" borderId="15" xfId="0" applyFont="1" applyFill="1" applyBorder="1" applyAlignment="1">
      <alignment horizontal="center"/>
    </xf>
    <xf numFmtId="0" fontId="42" fillId="6" borderId="31" xfId="0" applyFont="1" applyFill="1" applyBorder="1" applyAlignment="1">
      <alignment horizontal="center"/>
    </xf>
    <xf numFmtId="0" fontId="41" fillId="0" borderId="32" xfId="0" applyFont="1" applyFill="1" applyBorder="1"/>
    <xf numFmtId="0" fontId="41" fillId="0" borderId="32" xfId="0" applyFont="1" applyBorder="1" applyAlignment="1">
      <alignment horizontal="center"/>
    </xf>
    <xf numFmtId="0" fontId="42" fillId="6" borderId="32" xfId="0" applyFont="1" applyFill="1" applyBorder="1" applyAlignment="1">
      <alignment horizontal="center"/>
    </xf>
    <xf numFmtId="0" fontId="42" fillId="6" borderId="33" xfId="0" applyFont="1" applyFill="1" applyBorder="1" applyAlignment="1">
      <alignment horizontal="center"/>
    </xf>
    <xf numFmtId="0" fontId="41" fillId="0" borderId="32" xfId="0" applyFont="1" applyFill="1" applyBorder="1" applyAlignment="1">
      <alignment horizontal="center"/>
    </xf>
    <xf numFmtId="0" fontId="43" fillId="0" borderId="32" xfId="0" applyFont="1" applyFill="1" applyBorder="1"/>
    <xf numFmtId="0" fontId="43" fillId="0" borderId="32" xfId="0" applyFont="1" applyFill="1" applyBorder="1" applyAlignment="1">
      <alignment horizontal="center"/>
    </xf>
    <xf numFmtId="0" fontId="41" fillId="2" borderId="32" xfId="0" applyFont="1" applyFill="1" applyBorder="1"/>
    <xf numFmtId="0" fontId="43" fillId="0" borderId="32" xfId="0" applyFont="1" applyBorder="1" applyAlignment="1">
      <alignment horizontal="center"/>
    </xf>
    <xf numFmtId="0" fontId="42" fillId="6" borderId="34" xfId="0" applyFont="1" applyFill="1" applyBorder="1" applyAlignment="1">
      <alignment horizontal="center"/>
    </xf>
    <xf numFmtId="0" fontId="42" fillId="6" borderId="3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43" fillId="0" borderId="34" xfId="0" applyFont="1" applyFill="1" applyBorder="1"/>
    <xf numFmtId="0" fontId="43" fillId="0" borderId="34" xfId="0" applyFont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43" fillId="0" borderId="37" xfId="0" applyFont="1" applyFill="1" applyBorder="1"/>
    <xf numFmtId="0" fontId="17" fillId="0" borderId="0" xfId="0" applyFont="1" applyAlignment="1">
      <alignment horizontal="center"/>
    </xf>
    <xf numFmtId="0" fontId="12" fillId="0" borderId="0" xfId="1" applyFont="1"/>
    <xf numFmtId="0" fontId="44" fillId="0" borderId="7" xfId="1" applyFont="1" applyFill="1" applyBorder="1" applyAlignment="1">
      <alignment horizontal="center"/>
    </xf>
    <xf numFmtId="1" fontId="45" fillId="0" borderId="7" xfId="1" applyNumberFormat="1" applyFont="1" applyFill="1" applyBorder="1" applyAlignment="1">
      <alignment horizontal="center"/>
    </xf>
    <xf numFmtId="1" fontId="44" fillId="0" borderId="8" xfId="1" applyNumberFormat="1" applyFont="1" applyFill="1" applyBorder="1" applyAlignment="1">
      <alignment horizontal="center"/>
    </xf>
    <xf numFmtId="0" fontId="40" fillId="0" borderId="0" xfId="1" applyFont="1" applyFill="1"/>
    <xf numFmtId="0" fontId="46" fillId="0" borderId="1" xfId="1" applyFont="1" applyFill="1" applyBorder="1" applyAlignment="1">
      <alignment horizontal="center"/>
    </xf>
    <xf numFmtId="1" fontId="46" fillId="0" borderId="1" xfId="1" applyNumberFormat="1" applyFont="1" applyFill="1" applyBorder="1" applyAlignment="1">
      <alignment horizontal="center"/>
    </xf>
    <xf numFmtId="1" fontId="46" fillId="0" borderId="3" xfId="1" applyNumberFormat="1" applyFont="1" applyFill="1" applyBorder="1" applyAlignment="1">
      <alignment horizontal="center"/>
    </xf>
    <xf numFmtId="0" fontId="47" fillId="0" borderId="0" xfId="1" applyFont="1" applyFill="1"/>
    <xf numFmtId="0" fontId="44" fillId="0" borderId="1" xfId="1" applyFont="1" applyFill="1" applyBorder="1" applyAlignment="1">
      <alignment horizontal="center"/>
    </xf>
    <xf numFmtId="1" fontId="45" fillId="0" borderId="1" xfId="1" applyNumberFormat="1" applyFont="1" applyFill="1" applyBorder="1" applyAlignment="1">
      <alignment horizontal="center"/>
    </xf>
    <xf numFmtId="1" fontId="44" fillId="0" borderId="3" xfId="1" applyNumberFormat="1" applyFont="1" applyFill="1" applyBorder="1" applyAlignment="1">
      <alignment horizontal="center"/>
    </xf>
    <xf numFmtId="0" fontId="44" fillId="7" borderId="1" xfId="1" applyFont="1" applyFill="1" applyBorder="1" applyAlignment="1">
      <alignment horizontal="center"/>
    </xf>
    <xf numFmtId="1" fontId="48" fillId="0" borderId="1" xfId="1" applyNumberFormat="1" applyFont="1" applyFill="1" applyBorder="1" applyAlignment="1">
      <alignment horizontal="center"/>
    </xf>
    <xf numFmtId="0" fontId="46" fillId="7" borderId="1" xfId="1" applyFont="1" applyFill="1" applyBorder="1" applyAlignment="1">
      <alignment horizontal="center"/>
    </xf>
    <xf numFmtId="1" fontId="48" fillId="0" borderId="38" xfId="1" applyNumberFormat="1" applyFont="1" applyFill="1" applyBorder="1" applyAlignment="1">
      <alignment horizontal="center"/>
    </xf>
    <xf numFmtId="1" fontId="44" fillId="0" borderId="1" xfId="1" applyNumberFormat="1" applyFont="1" applyFill="1" applyBorder="1" applyAlignment="1">
      <alignment horizontal="center"/>
    </xf>
    <xf numFmtId="0" fontId="46" fillId="7" borderId="10" xfId="1" applyFont="1" applyFill="1" applyBorder="1" applyAlignment="1">
      <alignment horizontal="center"/>
    </xf>
    <xf numFmtId="0" fontId="46" fillId="0" borderId="10" xfId="1" applyFont="1" applyFill="1" applyBorder="1" applyAlignment="1">
      <alignment horizontal="center"/>
    </xf>
    <xf numFmtId="1" fontId="46" fillId="0" borderId="10" xfId="1" applyNumberFormat="1" applyFont="1" applyFill="1" applyBorder="1" applyAlignment="1">
      <alignment horizontal="center"/>
    </xf>
    <xf numFmtId="1" fontId="46" fillId="0" borderId="17" xfId="1" applyNumberFormat="1" applyFont="1" applyFill="1" applyBorder="1" applyAlignment="1">
      <alignment horizontal="center"/>
    </xf>
    <xf numFmtId="0" fontId="46" fillId="0" borderId="24" xfId="1" applyFont="1" applyFill="1" applyBorder="1" applyAlignment="1">
      <alignment horizontal="center"/>
    </xf>
    <xf numFmtId="1" fontId="46" fillId="0" borderId="24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8" borderId="1" xfId="1" applyFont="1" applyFill="1" applyBorder="1" applyAlignment="1">
      <alignment horizontal="center"/>
    </xf>
    <xf numFmtId="1" fontId="18" fillId="8" borderId="1" xfId="1" applyNumberFormat="1" applyFont="1" applyFill="1" applyBorder="1"/>
    <xf numFmtId="192" fontId="18" fillId="8" borderId="1" xfId="1" applyNumberFormat="1" applyFont="1" applyFill="1" applyBorder="1" applyAlignment="1">
      <alignment horizontal="center"/>
    </xf>
    <xf numFmtId="0" fontId="14" fillId="6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1" fontId="14" fillId="0" borderId="1" xfId="1" applyNumberFormat="1" applyFont="1" applyFill="1" applyBorder="1" applyAlignment="1">
      <alignment horizontal="center"/>
    </xf>
    <xf numFmtId="0" fontId="12" fillId="8" borderId="0" xfId="0" applyFont="1" applyFill="1"/>
    <xf numFmtId="0" fontId="12" fillId="6" borderId="0" xfId="0" applyFont="1" applyFill="1"/>
    <xf numFmtId="0" fontId="12" fillId="0" borderId="0" xfId="1" applyFont="1" applyAlignment="1">
      <alignment horizontal="center"/>
    </xf>
    <xf numFmtId="1" fontId="46" fillId="0" borderId="25" xfId="1" applyNumberFormat="1" applyFont="1" applyFill="1" applyBorder="1" applyAlignment="1">
      <alignment horizontal="center"/>
    </xf>
    <xf numFmtId="0" fontId="49" fillId="0" borderId="4" xfId="0" applyFont="1" applyFill="1" applyBorder="1" applyAlignment="1">
      <alignment horizontal="center"/>
    </xf>
    <xf numFmtId="0" fontId="45" fillId="0" borderId="6" xfId="1" applyFont="1" applyFill="1" applyBorder="1" applyAlignment="1">
      <alignment horizontal="center"/>
    </xf>
    <xf numFmtId="0" fontId="48" fillId="0" borderId="2" xfId="1" applyFont="1" applyFill="1" applyBorder="1" applyAlignment="1">
      <alignment horizontal="center"/>
    </xf>
    <xf numFmtId="0" fontId="45" fillId="0" borderId="2" xfId="1" applyFont="1" applyFill="1" applyBorder="1" applyAlignment="1">
      <alignment horizontal="center"/>
    </xf>
    <xf numFmtId="0" fontId="48" fillId="0" borderId="16" xfId="1" applyFont="1" applyFill="1" applyBorder="1" applyAlignment="1">
      <alignment horizontal="center"/>
    </xf>
    <xf numFmtId="0" fontId="48" fillId="0" borderId="39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50" fillId="0" borderId="4" xfId="0" applyFont="1" applyFill="1" applyBorder="1" applyAlignment="1">
      <alignment horizontal="center"/>
    </xf>
    <xf numFmtId="0" fontId="51" fillId="0" borderId="7" xfId="1" applyFont="1" applyFill="1" applyBorder="1"/>
    <xf numFmtId="0" fontId="52" fillId="0" borderId="1" xfId="1" applyFont="1" applyFill="1" applyBorder="1"/>
    <xf numFmtId="0" fontId="51" fillId="0" borderId="1" xfId="1" applyFont="1" applyFill="1" applyBorder="1"/>
    <xf numFmtId="0" fontId="52" fillId="0" borderId="10" xfId="1" applyFont="1" applyFill="1" applyBorder="1"/>
    <xf numFmtId="0" fontId="52" fillId="0" borderId="24" xfId="1" applyFont="1" applyFill="1" applyBorder="1"/>
    <xf numFmtId="0" fontId="20" fillId="0" borderId="0" xfId="0" applyFont="1"/>
    <xf numFmtId="0" fontId="20" fillId="0" borderId="0" xfId="1" applyFont="1"/>
    <xf numFmtId="1" fontId="48" fillId="0" borderId="10" xfId="1" applyNumberFormat="1" applyFont="1" applyFill="1" applyBorder="1" applyAlignment="1">
      <alignment horizontal="center"/>
    </xf>
    <xf numFmtId="0" fontId="45" fillId="0" borderId="16" xfId="1" applyFont="1" applyFill="1" applyBorder="1" applyAlignment="1">
      <alignment horizontal="center"/>
    </xf>
    <xf numFmtId="0" fontId="51" fillId="0" borderId="10" xfId="1" applyFont="1" applyFill="1" applyBorder="1"/>
    <xf numFmtId="0" fontId="44" fillId="0" borderId="10" xfId="1" applyFont="1" applyFill="1" applyBorder="1" applyAlignment="1">
      <alignment horizontal="center"/>
    </xf>
    <xf numFmtId="0" fontId="44" fillId="7" borderId="10" xfId="1" applyFont="1" applyFill="1" applyBorder="1" applyAlignment="1">
      <alignment horizontal="center"/>
    </xf>
    <xf numFmtId="1" fontId="45" fillId="0" borderId="10" xfId="1" applyNumberFormat="1" applyFont="1" applyFill="1" applyBorder="1" applyAlignment="1">
      <alignment horizontal="center"/>
    </xf>
    <xf numFmtId="1" fontId="44" fillId="0" borderId="17" xfId="1" applyNumberFormat="1" applyFont="1" applyFill="1" applyBorder="1" applyAlignment="1">
      <alignment horizontal="center"/>
    </xf>
    <xf numFmtId="0" fontId="12" fillId="0" borderId="0" xfId="1" applyFont="1" applyFill="1"/>
    <xf numFmtId="0" fontId="12" fillId="8" borderId="1" xfId="1" applyFont="1" applyFill="1" applyBorder="1"/>
    <xf numFmtId="0" fontId="12" fillId="6" borderId="1" xfId="1" applyFont="1" applyFill="1" applyBorder="1"/>
    <xf numFmtId="0" fontId="12" fillId="0" borderId="1" xfId="1" applyFont="1" applyFill="1" applyBorder="1"/>
    <xf numFmtId="0" fontId="40" fillId="0" borderId="7" xfId="1" applyFont="1" applyFill="1" applyBorder="1" applyAlignment="1">
      <alignment horizontal="center"/>
    </xf>
    <xf numFmtId="0" fontId="47" fillId="0" borderId="1" xfId="1" applyFont="1" applyFill="1" applyBorder="1" applyAlignment="1">
      <alignment horizontal="center"/>
    </xf>
    <xf numFmtId="0" fontId="40" fillId="0" borderId="1" xfId="1" applyFont="1" applyFill="1" applyBorder="1" applyAlignment="1">
      <alignment horizontal="center"/>
    </xf>
    <xf numFmtId="0" fontId="47" fillId="0" borderId="10" xfId="1" applyFont="1" applyFill="1" applyBorder="1" applyAlignment="1">
      <alignment horizontal="center"/>
    </xf>
    <xf numFmtId="0" fontId="47" fillId="0" borderId="24" xfId="1" applyFont="1" applyFill="1" applyBorder="1" applyAlignment="1">
      <alignment horizontal="center"/>
    </xf>
    <xf numFmtId="0" fontId="40" fillId="0" borderId="10" xfId="1" applyFont="1" applyFill="1" applyBorder="1" applyAlignment="1">
      <alignment horizontal="center"/>
    </xf>
    <xf numFmtId="0" fontId="12" fillId="8" borderId="1" xfId="1" applyFont="1" applyFill="1" applyBorder="1" applyAlignment="1">
      <alignment horizontal="center"/>
    </xf>
    <xf numFmtId="0" fontId="12" fillId="6" borderId="1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50" fillId="0" borderId="10" xfId="0" applyFont="1" applyFill="1" applyBorder="1" applyAlignment="1">
      <alignment horizontal="center"/>
    </xf>
    <xf numFmtId="0" fontId="49" fillId="0" borderId="10" xfId="0" applyFont="1" applyFill="1" applyBorder="1" applyAlignment="1">
      <alignment horizontal="center"/>
    </xf>
    <xf numFmtId="0" fontId="18" fillId="8" borderId="6" xfId="1" applyFont="1" applyFill="1" applyBorder="1" applyAlignment="1">
      <alignment horizontal="center"/>
    </xf>
    <xf numFmtId="0" fontId="12" fillId="8" borderId="7" xfId="1" applyFont="1" applyFill="1" applyBorder="1" applyAlignment="1">
      <alignment horizontal="center"/>
    </xf>
    <xf numFmtId="0" fontId="12" fillId="8" borderId="7" xfId="1" applyFont="1" applyFill="1" applyBorder="1"/>
    <xf numFmtId="0" fontId="14" fillId="8" borderId="7" xfId="1" applyFont="1" applyFill="1" applyBorder="1" applyAlignment="1">
      <alignment horizontal="center"/>
    </xf>
    <xf numFmtId="1" fontId="18" fillId="8" borderId="7" xfId="1" applyNumberFormat="1" applyFont="1" applyFill="1" applyBorder="1"/>
    <xf numFmtId="192" fontId="18" fillId="8" borderId="7" xfId="1" applyNumberFormat="1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/>
    </xf>
    <xf numFmtId="0" fontId="18" fillId="8" borderId="2" xfId="1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8" fillId="6" borderId="2" xfId="1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8" fillId="0" borderId="2" xfId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8" fillId="0" borderId="16" xfId="1" applyFont="1" applyFill="1" applyBorder="1" applyAlignment="1">
      <alignment horizontal="center"/>
    </xf>
    <xf numFmtId="0" fontId="12" fillId="0" borderId="10" xfId="1" applyFont="1" applyFill="1" applyBorder="1" applyAlignment="1">
      <alignment horizontal="center"/>
    </xf>
    <xf numFmtId="0" fontId="12" fillId="0" borderId="10" xfId="1" applyFont="1" applyFill="1" applyBorder="1"/>
    <xf numFmtId="0" fontId="14" fillId="0" borderId="10" xfId="1" applyFont="1" applyFill="1" applyBorder="1" applyAlignment="1">
      <alignment horizontal="center"/>
    </xf>
    <xf numFmtId="1" fontId="14" fillId="0" borderId="10" xfId="1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9" fillId="8" borderId="7" xfId="1" applyFont="1" applyFill="1" applyBorder="1" applyAlignment="1">
      <alignment horizontal="left"/>
    </xf>
    <xf numFmtId="0" fontId="19" fillId="8" borderId="1" xfId="1" applyFont="1" applyFill="1" applyBorder="1" applyAlignment="1">
      <alignment horizontal="left"/>
    </xf>
    <xf numFmtId="0" fontId="19" fillId="6" borderId="1" xfId="1" applyFont="1" applyFill="1" applyBorder="1" applyAlignment="1">
      <alignment horizontal="left"/>
    </xf>
    <xf numFmtId="0" fontId="19" fillId="0" borderId="1" xfId="1" applyFont="1" applyFill="1" applyBorder="1" applyAlignment="1">
      <alignment horizontal="left"/>
    </xf>
    <xf numFmtId="0" fontId="19" fillId="0" borderId="10" xfId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1" fontId="12" fillId="8" borderId="7" xfId="1" applyNumberFormat="1" applyFont="1" applyFill="1" applyBorder="1" applyAlignment="1">
      <alignment horizontal="center"/>
    </xf>
    <xf numFmtId="1" fontId="12" fillId="8" borderId="1" xfId="1" applyNumberFormat="1" applyFont="1" applyFill="1" applyBorder="1" applyAlignment="1">
      <alignment horizontal="center"/>
    </xf>
    <xf numFmtId="1" fontId="12" fillId="6" borderId="1" xfId="1" applyNumberFormat="1" applyFont="1" applyFill="1" applyBorder="1" applyAlignment="1">
      <alignment horizontal="center"/>
    </xf>
    <xf numFmtId="1" fontId="13" fillId="8" borderId="7" xfId="1" applyNumberFormat="1" applyFont="1" applyFill="1" applyBorder="1" applyAlignment="1">
      <alignment horizontal="center"/>
    </xf>
    <xf numFmtId="1" fontId="13" fillId="8" borderId="1" xfId="1" applyNumberFormat="1" applyFont="1" applyFill="1" applyBorder="1" applyAlignment="1">
      <alignment horizontal="center"/>
    </xf>
    <xf numFmtId="1" fontId="13" fillId="6" borderId="1" xfId="1" applyNumberFormat="1" applyFont="1" applyFill="1" applyBorder="1" applyAlignment="1">
      <alignment horizontal="center"/>
    </xf>
    <xf numFmtId="1" fontId="13" fillId="0" borderId="1" xfId="1" applyNumberFormat="1" applyFont="1" applyFill="1" applyBorder="1" applyAlignment="1">
      <alignment horizontal="center"/>
    </xf>
    <xf numFmtId="1" fontId="13" fillId="0" borderId="10" xfId="1" applyNumberFormat="1" applyFont="1" applyFill="1" applyBorder="1" applyAlignment="1">
      <alignment horizontal="center"/>
    </xf>
    <xf numFmtId="0" fontId="41" fillId="0" borderId="37" xfId="0" applyFont="1" applyFill="1" applyBorder="1"/>
    <xf numFmtId="0" fontId="3" fillId="4" borderId="0" xfId="0" applyFont="1" applyFill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26" fillId="0" borderId="0" xfId="0" applyFont="1" applyFill="1"/>
    <xf numFmtId="1" fontId="47" fillId="0" borderId="1" xfId="1" applyNumberFormat="1" applyFont="1" applyFill="1" applyBorder="1" applyAlignment="1">
      <alignment horizontal="center"/>
    </xf>
    <xf numFmtId="1" fontId="40" fillId="0" borderId="1" xfId="1" applyNumberFormat="1" applyFont="1" applyFill="1" applyBorder="1" applyAlignment="1">
      <alignment horizontal="center"/>
    </xf>
    <xf numFmtId="1" fontId="26" fillId="4" borderId="1" xfId="2" applyNumberFormat="1" applyFont="1" applyFill="1" applyBorder="1" applyAlignment="1">
      <alignment horizontal="center"/>
    </xf>
    <xf numFmtId="0" fontId="6" fillId="2" borderId="0" xfId="0" applyFont="1" applyFill="1" applyBorder="1"/>
    <xf numFmtId="0" fontId="23" fillId="2" borderId="0" xfId="0" applyFont="1" applyFill="1" applyBorder="1" applyAlignment="1"/>
    <xf numFmtId="0" fontId="6" fillId="2" borderId="0" xfId="0" applyFont="1" applyFill="1" applyBorder="1" applyAlignment="1"/>
    <xf numFmtId="0" fontId="29" fillId="0" borderId="25" xfId="0" applyFont="1" applyBorder="1" applyAlignment="1">
      <alignment horizontal="center"/>
    </xf>
    <xf numFmtId="0" fontId="31" fillId="0" borderId="39" xfId="0" applyFont="1" applyFill="1" applyBorder="1" applyAlignment="1">
      <alignment horizontal="center"/>
    </xf>
    <xf numFmtId="0" fontId="37" fillId="0" borderId="24" xfId="0" applyFont="1" applyFill="1" applyBorder="1"/>
    <xf numFmtId="1" fontId="26" fillId="0" borderId="24" xfId="2" applyNumberFormat="1" applyFont="1" applyFill="1" applyBorder="1" applyAlignment="1">
      <alignment horizontal="center"/>
    </xf>
    <xf numFmtId="1" fontId="31" fillId="0" borderId="24" xfId="2" applyNumberFormat="1" applyFont="1" applyFill="1" applyBorder="1" applyAlignment="1">
      <alignment horizontal="center"/>
    </xf>
    <xf numFmtId="1" fontId="37" fillId="4" borderId="24" xfId="2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/>
    </xf>
    <xf numFmtId="0" fontId="16" fillId="8" borderId="1" xfId="0" applyFont="1" applyFill="1" applyBorder="1" applyAlignment="1">
      <alignment horizontal="center"/>
    </xf>
    <xf numFmtId="1" fontId="35" fillId="0" borderId="0" xfId="0" applyNumberFormat="1" applyFont="1" applyAlignment="1">
      <alignment horizontal="center"/>
    </xf>
    <xf numFmtId="0" fontId="47" fillId="0" borderId="1" xfId="0" applyFont="1" applyFill="1" applyBorder="1" applyAlignment="1">
      <alignment horizontal="left"/>
    </xf>
    <xf numFmtId="0" fontId="35" fillId="0" borderId="0" xfId="0" applyFont="1" applyAlignment="1">
      <alignment horizontal="center"/>
    </xf>
    <xf numFmtId="0" fontId="31" fillId="0" borderId="16" xfId="0" applyFont="1" applyBorder="1" applyAlignment="1">
      <alignment horizontal="center"/>
    </xf>
    <xf numFmtId="0" fontId="37" fillId="0" borderId="10" xfId="0" applyFont="1" applyFill="1" applyBorder="1"/>
    <xf numFmtId="0" fontId="26" fillId="2" borderId="10" xfId="0" applyFont="1" applyFill="1" applyBorder="1" applyAlignment="1">
      <alignment horizontal="center"/>
    </xf>
    <xf numFmtId="1" fontId="39" fillId="2" borderId="10" xfId="2" applyNumberFormat="1" applyFont="1" applyFill="1" applyBorder="1" applyAlignment="1">
      <alignment horizontal="center"/>
    </xf>
    <xf numFmtId="1" fontId="26" fillId="2" borderId="10" xfId="2" applyNumberFormat="1" applyFont="1" applyFill="1" applyBorder="1" applyAlignment="1">
      <alignment horizontal="center"/>
    </xf>
    <xf numFmtId="1" fontId="37" fillId="2" borderId="10" xfId="2" applyNumberFormat="1" applyFont="1" applyFill="1" applyBorder="1" applyAlignment="1">
      <alignment horizontal="center"/>
    </xf>
    <xf numFmtId="0" fontId="26" fillId="0" borderId="24" xfId="0" applyFont="1" applyFill="1" applyBorder="1" applyAlignment="1">
      <alignment horizontal="center"/>
    </xf>
    <xf numFmtId="1" fontId="39" fillId="0" borderId="24" xfId="2" applyNumberFormat="1" applyFont="1" applyFill="1" applyBorder="1" applyAlignment="1">
      <alignment horizontal="center"/>
    </xf>
    <xf numFmtId="0" fontId="23" fillId="2" borderId="15" xfId="0" applyFont="1" applyFill="1" applyBorder="1" applyAlignment="1"/>
    <xf numFmtId="0" fontId="3" fillId="0" borderId="15" xfId="0" applyFont="1" applyBorder="1" applyAlignment="1">
      <alignment horizontal="center"/>
    </xf>
    <xf numFmtId="0" fontId="23" fillId="2" borderId="21" xfId="0" applyFont="1" applyFill="1" applyBorder="1" applyAlignment="1"/>
    <xf numFmtId="0" fontId="23" fillId="2" borderId="31" xfId="0" applyFont="1" applyFill="1" applyBorder="1" applyAlignment="1"/>
    <xf numFmtId="0" fontId="3" fillId="0" borderId="12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9" fillId="0" borderId="34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1" fontId="26" fillId="0" borderId="10" xfId="2" applyNumberFormat="1" applyFont="1" applyFill="1" applyBorder="1" applyAlignment="1">
      <alignment horizontal="center"/>
    </xf>
    <xf numFmtId="1" fontId="37" fillId="0" borderId="10" xfId="2" applyNumberFormat="1" applyFont="1" applyFill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13" fillId="0" borderId="1" xfId="0" applyFont="1" applyBorder="1"/>
    <xf numFmtId="1" fontId="46" fillId="0" borderId="1" xfId="2" applyNumberFormat="1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" xfId="0" applyFont="1" applyFill="1" applyBorder="1"/>
    <xf numFmtId="0" fontId="46" fillId="0" borderId="1" xfId="0" applyFont="1" applyFill="1" applyBorder="1"/>
    <xf numFmtId="1" fontId="44" fillId="0" borderId="1" xfId="2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4" fillId="0" borderId="1" xfId="0" applyFont="1" applyBorder="1"/>
    <xf numFmtId="0" fontId="44" fillId="0" borderId="0" xfId="0" applyFont="1"/>
    <xf numFmtId="0" fontId="46" fillId="0" borderId="1" xfId="0" applyFont="1" applyBorder="1"/>
    <xf numFmtId="0" fontId="46" fillId="0" borderId="0" xfId="0" applyFont="1"/>
    <xf numFmtId="0" fontId="46" fillId="0" borderId="1" xfId="0" applyFont="1" applyFill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14" fillId="0" borderId="0" xfId="0" applyFont="1" applyBorder="1"/>
    <xf numFmtId="0" fontId="36" fillId="0" borderId="0" xfId="0" applyFont="1" applyFill="1" applyBorder="1"/>
    <xf numFmtId="0" fontId="14" fillId="0" borderId="0" xfId="0" applyFont="1" applyBorder="1" applyAlignment="1">
      <alignment horizontal="center"/>
    </xf>
    <xf numFmtId="1" fontId="38" fillId="2" borderId="0" xfId="2" applyNumberFormat="1" applyFont="1" applyFill="1" applyBorder="1" applyAlignment="1">
      <alignment horizontal="center"/>
    </xf>
    <xf numFmtId="1" fontId="38" fillId="0" borderId="0" xfId="2" applyNumberFormat="1" applyFont="1" applyFill="1" applyBorder="1" applyAlignment="1">
      <alignment horizontal="center"/>
    </xf>
    <xf numFmtId="1" fontId="46" fillId="0" borderId="0" xfId="0" applyNumberFormat="1" applyFont="1"/>
    <xf numFmtId="1" fontId="46" fillId="9" borderId="0" xfId="0" applyNumberFormat="1" applyFont="1" applyFill="1"/>
    <xf numFmtId="1" fontId="46" fillId="0" borderId="0" xfId="0" applyNumberFormat="1" applyFont="1" applyFill="1"/>
    <xf numFmtId="0" fontId="46" fillId="0" borderId="0" xfId="0" applyFont="1" applyFill="1"/>
    <xf numFmtId="1" fontId="44" fillId="0" borderId="0" xfId="0" applyNumberFormat="1" applyFont="1" applyFill="1"/>
    <xf numFmtId="0" fontId="44" fillId="0" borderId="0" xfId="0" applyFont="1" applyFill="1"/>
    <xf numFmtId="1" fontId="44" fillId="0" borderId="0" xfId="0" applyNumberFormat="1" applyFont="1"/>
    <xf numFmtId="1" fontId="44" fillId="9" borderId="0" xfId="0" applyNumberFormat="1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53" fillId="0" borderId="1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43" fillId="0" borderId="41" xfId="0" applyFont="1" applyFill="1" applyBorder="1"/>
    <xf numFmtId="0" fontId="43" fillId="0" borderId="41" xfId="0" applyFont="1" applyBorder="1" applyAlignment="1">
      <alignment horizontal="center"/>
    </xf>
    <xf numFmtId="0" fontId="42" fillId="6" borderId="41" xfId="0" applyFont="1" applyFill="1" applyBorder="1" applyAlignment="1">
      <alignment horizontal="center"/>
    </xf>
    <xf numFmtId="0" fontId="42" fillId="6" borderId="4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43" fillId="0" borderId="34" xfId="0" applyFont="1" applyFill="1" applyBorder="1" applyAlignment="1">
      <alignment horizontal="center"/>
    </xf>
    <xf numFmtId="0" fontId="12" fillId="0" borderId="0" xfId="0" applyFont="1" applyFill="1"/>
    <xf numFmtId="0" fontId="13" fillId="0" borderId="15" xfId="0" applyFont="1" applyBorder="1" applyAlignment="1">
      <alignment horizontal="center"/>
    </xf>
    <xf numFmtId="0" fontId="13" fillId="0" borderId="31" xfId="0" applyFont="1" applyBorder="1"/>
    <xf numFmtId="0" fontId="14" fillId="0" borderId="11" xfId="0" applyFont="1" applyFill="1" applyBorder="1" applyAlignment="1">
      <alignment horizontal="center"/>
    </xf>
    <xf numFmtId="0" fontId="56" fillId="0" borderId="32" xfId="0" applyFont="1" applyFill="1" applyBorder="1"/>
    <xf numFmtId="0" fontId="41" fillId="4" borderId="32" xfId="0" applyFont="1" applyFill="1" applyBorder="1" applyAlignment="1">
      <alignment horizontal="center"/>
    </xf>
    <xf numFmtId="0" fontId="41" fillId="10" borderId="32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1" fontId="0" fillId="0" borderId="33" xfId="0" applyNumberFormat="1" applyBorder="1" applyAlignment="1">
      <alignment horizontal="center"/>
    </xf>
    <xf numFmtId="0" fontId="57" fillId="0" borderId="32" xfId="0" applyFont="1" applyFill="1" applyBorder="1"/>
    <xf numFmtId="0" fontId="14" fillId="0" borderId="12" xfId="0" applyFont="1" applyFill="1" applyBorder="1" applyAlignment="1">
      <alignment horizontal="center"/>
    </xf>
    <xf numFmtId="0" fontId="56" fillId="0" borderId="34" xfId="0" applyFont="1" applyFill="1" applyBorder="1"/>
    <xf numFmtId="0" fontId="41" fillId="0" borderId="34" xfId="0" applyFont="1" applyFill="1" applyBorder="1" applyAlignment="1">
      <alignment horizontal="center"/>
    </xf>
    <xf numFmtId="0" fontId="41" fillId="4" borderId="34" xfId="0" applyFont="1" applyFill="1" applyBorder="1" applyAlignment="1">
      <alignment horizontal="center"/>
    </xf>
    <xf numFmtId="0" fontId="41" fillId="10" borderId="34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1" fontId="0" fillId="0" borderId="35" xfId="0" applyNumberForma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9" fillId="0" borderId="8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/>
    </xf>
    <xf numFmtId="0" fontId="13" fillId="7" borderId="43" xfId="0" applyFont="1" applyFill="1" applyBorder="1" applyAlignment="1">
      <alignment horizontal="center"/>
    </xf>
    <xf numFmtId="0" fontId="13" fillId="7" borderId="44" xfId="0" applyFont="1" applyFill="1" applyBorder="1" applyAlignment="1">
      <alignment horizontal="center"/>
    </xf>
    <xf numFmtId="0" fontId="13" fillId="7" borderId="45" xfId="0" applyFont="1" applyFill="1" applyBorder="1" applyAlignment="1">
      <alignment horizontal="center"/>
    </xf>
    <xf numFmtId="0" fontId="49" fillId="0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9" fillId="0" borderId="1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1" fontId="35" fillId="0" borderId="0" xfId="0" applyNumberFormat="1" applyFont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1" fontId="35" fillId="0" borderId="0" xfId="0" applyNumberFormat="1" applyFont="1" applyFill="1" applyAlignment="1">
      <alignment horizont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24" xfId="0" applyFont="1" applyFill="1" applyBorder="1" applyAlignment="1">
      <alignment wrapText="1"/>
    </xf>
    <xf numFmtId="0" fontId="3" fillId="0" borderId="43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51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54" fillId="2" borderId="0" xfId="0" applyFont="1" applyFill="1" applyBorder="1" applyAlignment="1">
      <alignment horizontal="center"/>
    </xf>
    <xf numFmtId="0" fontId="53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1" fillId="2" borderId="0" xfId="0" applyFont="1" applyFill="1" applyBorder="1"/>
    <xf numFmtId="0" fontId="21" fillId="2" borderId="0" xfId="0" applyFont="1" applyFill="1" applyBorder="1"/>
    <xf numFmtId="0" fontId="14" fillId="2" borderId="0" xfId="0" applyFont="1" applyFill="1" applyBorder="1"/>
    <xf numFmtId="0" fontId="14" fillId="2" borderId="0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/>
    </xf>
    <xf numFmtId="0" fontId="40" fillId="2" borderId="0" xfId="0" applyFont="1" applyFill="1" applyBorder="1"/>
    <xf numFmtId="1" fontId="40" fillId="2" borderId="0" xfId="2" applyNumberFormat="1" applyFont="1" applyFill="1" applyBorder="1" applyAlignment="1">
      <alignment horizontal="center"/>
    </xf>
    <xf numFmtId="1" fontId="45" fillId="2" borderId="0" xfId="1" applyNumberFormat="1" applyFont="1" applyFill="1" applyBorder="1" applyAlignment="1">
      <alignment horizontal="center"/>
    </xf>
    <xf numFmtId="1" fontId="45" fillId="2" borderId="0" xfId="2" applyNumberFormat="1" applyFont="1" applyFill="1" applyBorder="1" applyAlignment="1">
      <alignment horizontal="center"/>
    </xf>
    <xf numFmtId="1" fontId="40" fillId="2" borderId="0" xfId="0" applyNumberFormat="1" applyFont="1" applyFill="1" applyBorder="1" applyAlignment="1">
      <alignment horizontal="center"/>
    </xf>
    <xf numFmtId="0" fontId="47" fillId="2" borderId="0" xfId="0" applyFont="1" applyFill="1" applyBorder="1" applyAlignment="1">
      <alignment horizontal="center"/>
    </xf>
    <xf numFmtId="0" fontId="47" fillId="2" borderId="0" xfId="0" applyFont="1" applyFill="1" applyBorder="1"/>
    <xf numFmtId="1" fontId="47" fillId="2" borderId="0" xfId="2" applyNumberFormat="1" applyFont="1" applyFill="1" applyBorder="1" applyAlignment="1">
      <alignment horizontal="center"/>
    </xf>
    <xf numFmtId="1" fontId="18" fillId="2" borderId="0" xfId="1" applyNumberFormat="1" applyFont="1" applyFill="1" applyBorder="1" applyAlignment="1">
      <alignment horizontal="center"/>
    </xf>
    <xf numFmtId="1" fontId="48" fillId="2" borderId="0" xfId="2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45" fillId="2" borderId="0" xfId="0" applyFont="1" applyFill="1" applyBorder="1" applyAlignment="1">
      <alignment horizontal="center"/>
    </xf>
    <xf numFmtId="0" fontId="48" fillId="2" borderId="0" xfId="0" applyFont="1" applyFill="1" applyBorder="1" applyAlignment="1">
      <alignment horizontal="center"/>
    </xf>
    <xf numFmtId="1" fontId="40" fillId="2" borderId="0" xfId="1" applyNumberFormat="1" applyFont="1" applyFill="1" applyBorder="1" applyAlignment="1">
      <alignment horizontal="center"/>
    </xf>
    <xf numFmtId="1" fontId="47" fillId="2" borderId="0" xfId="1" applyNumberFormat="1" applyFont="1" applyFill="1" applyBorder="1" applyAlignment="1">
      <alignment horizontal="center"/>
    </xf>
    <xf numFmtId="1" fontId="47" fillId="2" borderId="0" xfId="0" applyNumberFormat="1" applyFont="1" applyFill="1" applyBorder="1" applyAlignment="1">
      <alignment horizontal="center"/>
    </xf>
    <xf numFmtId="0" fontId="40" fillId="2" borderId="0" xfId="1" applyFont="1" applyFill="1" applyBorder="1" applyAlignment="1">
      <alignment horizontal="left"/>
    </xf>
    <xf numFmtId="0" fontId="53" fillId="2" borderId="0" xfId="0" applyFont="1" applyFill="1" applyBorder="1"/>
    <xf numFmtId="0" fontId="54" fillId="2" borderId="0" xfId="0" applyFont="1" applyFill="1" applyBorder="1"/>
  </cellXfs>
  <cellStyles count="3">
    <cellStyle name="Обычный" xfId="0" builtinId="0"/>
    <cellStyle name="Обычный 2" xfId="1"/>
    <cellStyle name="Обычный_20111106_КоммерТурнир" xfId="2"/>
  </cellStyles>
  <dxfs count="12">
    <dxf>
      <font>
        <color rgb="FF002060"/>
      </font>
      <fill>
        <patternFill>
          <bgColor theme="5" tint="0.79998168889431442"/>
        </patternFill>
      </fill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20"/>
  <sheetViews>
    <sheetView zoomScaleNormal="100" zoomScaleSheetLayoutView="90" workbookViewId="0">
      <pane xSplit="2" ySplit="4" topLeftCell="C5" activePane="bottomRight" state="frozen"/>
      <selection activeCell="N13" sqref="N13"/>
      <selection pane="topRight" activeCell="N13" sqref="N13"/>
      <selection pane="bottomLeft" activeCell="N13" sqref="N13"/>
      <selection pane="bottomRight" activeCell="B4" sqref="B4:D16"/>
    </sheetView>
  </sheetViews>
  <sheetFormatPr defaultRowHeight="12.75" x14ac:dyDescent="0.2"/>
  <cols>
    <col min="1" max="1" width="4.42578125" bestFit="1" customWidth="1"/>
    <col min="2" max="2" width="30.85546875" bestFit="1" customWidth="1"/>
    <col min="3" max="3" width="8.85546875" bestFit="1" customWidth="1"/>
    <col min="4" max="4" width="11.140625" bestFit="1" customWidth="1"/>
    <col min="5" max="8" width="8.5703125" bestFit="1" customWidth="1"/>
    <col min="9" max="9" width="12" bestFit="1" customWidth="1"/>
    <col min="10" max="10" width="8.7109375" bestFit="1" customWidth="1"/>
    <col min="11" max="11" width="12.85546875" bestFit="1" customWidth="1"/>
    <col min="12" max="12" width="11.42578125" bestFit="1" customWidth="1"/>
    <col min="13" max="13" width="8.28515625" bestFit="1" customWidth="1"/>
    <col min="14" max="14" width="6.85546875" bestFit="1" customWidth="1"/>
  </cols>
  <sheetData>
    <row r="1" spans="1:15" ht="21" customHeight="1" x14ac:dyDescent="0.2">
      <c r="A1" s="417" t="s">
        <v>57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8"/>
      <c r="O1" s="48"/>
    </row>
    <row r="2" spans="1:15" ht="21" x14ac:dyDescent="0.2">
      <c r="A2" s="418" t="s">
        <v>65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8"/>
      <c r="O2" s="48"/>
    </row>
    <row r="3" spans="1:15" ht="13.5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48"/>
      <c r="O3" s="48"/>
    </row>
    <row r="4" spans="1:15" s="45" customFormat="1" ht="15.75" x14ac:dyDescent="0.25">
      <c r="A4" s="45" t="s">
        <v>41</v>
      </c>
      <c r="B4" s="1" t="s">
        <v>5</v>
      </c>
      <c r="C4" s="1" t="s">
        <v>8</v>
      </c>
      <c r="D4" s="1" t="s">
        <v>9</v>
      </c>
      <c r="E4" s="1" t="s">
        <v>2</v>
      </c>
      <c r="F4" s="1" t="s">
        <v>3</v>
      </c>
      <c r="G4" s="1" t="s">
        <v>4</v>
      </c>
      <c r="H4" s="1" t="s">
        <v>11</v>
      </c>
      <c r="I4" s="1" t="s">
        <v>6</v>
      </c>
      <c r="J4" s="1" t="s">
        <v>1</v>
      </c>
      <c r="K4" s="1" t="s">
        <v>10</v>
      </c>
      <c r="L4" s="166" t="s">
        <v>0</v>
      </c>
      <c r="M4" s="1" t="s">
        <v>7</v>
      </c>
      <c r="N4" s="1" t="s">
        <v>12</v>
      </c>
    </row>
    <row r="5" spans="1:15" s="39" customFormat="1" ht="23.25" customHeight="1" x14ac:dyDescent="0.25">
      <c r="A5" s="35">
        <v>1</v>
      </c>
      <c r="B5" s="36" t="s">
        <v>20</v>
      </c>
      <c r="C5" s="37">
        <v>2</v>
      </c>
      <c r="D5" s="37">
        <v>1</v>
      </c>
      <c r="E5" s="162">
        <v>221</v>
      </c>
      <c r="F5" s="38">
        <v>204</v>
      </c>
      <c r="G5" s="38">
        <v>199</v>
      </c>
      <c r="H5" s="38">
        <v>194</v>
      </c>
      <c r="I5" s="38">
        <v>0</v>
      </c>
      <c r="J5" s="38">
        <f t="shared" ref="J5:J16" si="0">SUM(E5:H5)+I5*3-MIN(E5:H5)</f>
        <v>624</v>
      </c>
      <c r="K5" s="38">
        <f t="shared" ref="K5:K16" si="1">MAX(E5:H5)+I5</f>
        <v>221</v>
      </c>
      <c r="L5" s="162">
        <f t="shared" ref="L5:L16" si="2">ROUND(J5/3,0)</f>
        <v>208</v>
      </c>
      <c r="M5" s="37"/>
      <c r="N5" s="35">
        <v>16</v>
      </c>
    </row>
    <row r="6" spans="1:15" s="39" customFormat="1" ht="23.25" customHeight="1" x14ac:dyDescent="0.25">
      <c r="A6" s="35">
        <f>A5+1</f>
        <v>2</v>
      </c>
      <c r="B6" s="36" t="s">
        <v>21</v>
      </c>
      <c r="C6" s="37">
        <v>1</v>
      </c>
      <c r="D6" s="37">
        <v>3</v>
      </c>
      <c r="E6" s="38">
        <v>191</v>
      </c>
      <c r="F6" s="38">
        <v>156</v>
      </c>
      <c r="G6" s="38">
        <v>165</v>
      </c>
      <c r="H6" s="38">
        <v>189</v>
      </c>
      <c r="I6" s="38">
        <v>0</v>
      </c>
      <c r="J6" s="38">
        <f t="shared" si="0"/>
        <v>545</v>
      </c>
      <c r="K6" s="38">
        <f t="shared" si="1"/>
        <v>191</v>
      </c>
      <c r="L6" s="161">
        <f t="shared" si="2"/>
        <v>182</v>
      </c>
      <c r="M6" s="37"/>
      <c r="N6" s="40">
        <v>14</v>
      </c>
    </row>
    <row r="7" spans="1:15" s="39" customFormat="1" ht="23.25" customHeight="1" x14ac:dyDescent="0.25">
      <c r="A7" s="35">
        <f t="shared" ref="A7:A16" si="3">A6+1</f>
        <v>3</v>
      </c>
      <c r="B7" s="41" t="s">
        <v>15</v>
      </c>
      <c r="C7" s="164">
        <v>3</v>
      </c>
      <c r="D7" s="164">
        <v>3</v>
      </c>
      <c r="E7" s="165">
        <v>127</v>
      </c>
      <c r="F7" s="165">
        <v>180</v>
      </c>
      <c r="G7" s="165">
        <v>185</v>
      </c>
      <c r="H7" s="165">
        <v>136</v>
      </c>
      <c r="I7" s="165">
        <v>8</v>
      </c>
      <c r="J7" s="165">
        <f t="shared" si="0"/>
        <v>525</v>
      </c>
      <c r="K7" s="165">
        <f t="shared" si="1"/>
        <v>193</v>
      </c>
      <c r="L7" s="165">
        <f t="shared" si="2"/>
        <v>175</v>
      </c>
      <c r="M7" s="37"/>
      <c r="N7" s="35">
        <v>12</v>
      </c>
    </row>
    <row r="8" spans="1:15" s="39" customFormat="1" ht="23.25" customHeight="1" x14ac:dyDescent="0.25">
      <c r="A8" s="35">
        <f t="shared" si="3"/>
        <v>4</v>
      </c>
      <c r="B8" s="36" t="s">
        <v>40</v>
      </c>
      <c r="C8" s="37">
        <v>2</v>
      </c>
      <c r="D8" s="37">
        <v>2</v>
      </c>
      <c r="E8" s="38">
        <v>168</v>
      </c>
      <c r="F8" s="38">
        <v>187</v>
      </c>
      <c r="G8" s="38">
        <v>122</v>
      </c>
      <c r="H8" s="38">
        <v>162</v>
      </c>
      <c r="I8" s="38">
        <v>0</v>
      </c>
      <c r="J8" s="38">
        <f t="shared" si="0"/>
        <v>517</v>
      </c>
      <c r="K8" s="38">
        <f t="shared" si="1"/>
        <v>187</v>
      </c>
      <c r="L8" s="38">
        <f t="shared" si="2"/>
        <v>172</v>
      </c>
      <c r="M8" s="37"/>
      <c r="N8" s="35">
        <v>10</v>
      </c>
    </row>
    <row r="9" spans="1:15" s="44" customFormat="1" ht="23.25" customHeight="1" x14ac:dyDescent="0.25">
      <c r="A9" s="35">
        <f t="shared" si="3"/>
        <v>5</v>
      </c>
      <c r="B9" s="41" t="s">
        <v>22</v>
      </c>
      <c r="C9" s="164">
        <v>3</v>
      </c>
      <c r="D9" s="164">
        <v>2</v>
      </c>
      <c r="E9" s="165">
        <v>150</v>
      </c>
      <c r="F9" s="165">
        <v>194</v>
      </c>
      <c r="G9" s="165">
        <v>139</v>
      </c>
      <c r="H9" s="165">
        <v>146</v>
      </c>
      <c r="I9" s="165">
        <v>8</v>
      </c>
      <c r="J9" s="165">
        <f t="shared" si="0"/>
        <v>514</v>
      </c>
      <c r="K9" s="165">
        <f t="shared" si="1"/>
        <v>202</v>
      </c>
      <c r="L9" s="165">
        <f t="shared" si="2"/>
        <v>171</v>
      </c>
      <c r="M9" s="37"/>
      <c r="N9" s="35">
        <v>8</v>
      </c>
    </row>
    <row r="10" spans="1:15" s="44" customFormat="1" ht="23.25" customHeight="1" x14ac:dyDescent="0.25">
      <c r="A10" s="35">
        <f t="shared" si="3"/>
        <v>6</v>
      </c>
      <c r="B10" s="36" t="s">
        <v>18</v>
      </c>
      <c r="C10" s="37">
        <v>4</v>
      </c>
      <c r="D10" s="37">
        <v>3</v>
      </c>
      <c r="E10" s="38">
        <v>171</v>
      </c>
      <c r="F10" s="38">
        <v>161</v>
      </c>
      <c r="G10" s="38">
        <v>158</v>
      </c>
      <c r="H10" s="38">
        <v>177</v>
      </c>
      <c r="I10" s="38">
        <v>0</v>
      </c>
      <c r="J10" s="38">
        <f t="shared" si="0"/>
        <v>509</v>
      </c>
      <c r="K10" s="38">
        <f t="shared" si="1"/>
        <v>177</v>
      </c>
      <c r="L10" s="38">
        <f t="shared" si="2"/>
        <v>170</v>
      </c>
      <c r="M10" s="37"/>
      <c r="N10" s="40">
        <v>7</v>
      </c>
    </row>
    <row r="11" spans="1:15" s="44" customFormat="1" ht="23.25" customHeight="1" x14ac:dyDescent="0.25">
      <c r="A11" s="35">
        <f t="shared" si="3"/>
        <v>7</v>
      </c>
      <c r="B11" s="36" t="s">
        <v>37</v>
      </c>
      <c r="C11" s="37">
        <v>4</v>
      </c>
      <c r="D11" s="37">
        <v>1</v>
      </c>
      <c r="E11" s="38">
        <v>160</v>
      </c>
      <c r="F11" s="38">
        <v>149</v>
      </c>
      <c r="G11" s="38">
        <v>166</v>
      </c>
      <c r="H11" s="38">
        <v>158</v>
      </c>
      <c r="I11" s="38">
        <v>0</v>
      </c>
      <c r="J11" s="38">
        <f t="shared" si="0"/>
        <v>484</v>
      </c>
      <c r="K11" s="38">
        <f t="shared" si="1"/>
        <v>166</v>
      </c>
      <c r="L11" s="38">
        <f t="shared" si="2"/>
        <v>161</v>
      </c>
      <c r="M11" s="163"/>
      <c r="N11" s="164">
        <v>6</v>
      </c>
    </row>
    <row r="12" spans="1:15" s="39" customFormat="1" ht="23.25" customHeight="1" x14ac:dyDescent="0.25">
      <c r="A12" s="35">
        <f t="shared" si="3"/>
        <v>8</v>
      </c>
      <c r="B12" s="41" t="s">
        <v>19</v>
      </c>
      <c r="C12" s="42">
        <v>3</v>
      </c>
      <c r="D12" s="42">
        <v>3</v>
      </c>
      <c r="E12" s="43">
        <v>139</v>
      </c>
      <c r="F12" s="43">
        <v>135</v>
      </c>
      <c r="G12" s="43">
        <v>136</v>
      </c>
      <c r="H12" s="43">
        <v>172</v>
      </c>
      <c r="I12" s="43">
        <v>8</v>
      </c>
      <c r="J12" s="43">
        <f t="shared" si="0"/>
        <v>471</v>
      </c>
      <c r="K12" s="43">
        <f t="shared" si="1"/>
        <v>180</v>
      </c>
      <c r="L12" s="43">
        <f t="shared" si="2"/>
        <v>157</v>
      </c>
      <c r="M12" s="37"/>
      <c r="N12" s="40">
        <v>5</v>
      </c>
    </row>
    <row r="13" spans="1:15" s="44" customFormat="1" ht="23.25" customHeight="1" x14ac:dyDescent="0.25">
      <c r="A13" s="35">
        <f t="shared" si="3"/>
        <v>9</v>
      </c>
      <c r="B13" s="36" t="s">
        <v>35</v>
      </c>
      <c r="C13" s="37">
        <v>1</v>
      </c>
      <c r="D13" s="37">
        <v>1</v>
      </c>
      <c r="E13" s="38">
        <v>123</v>
      </c>
      <c r="F13" s="38">
        <v>164</v>
      </c>
      <c r="G13" s="38">
        <v>122</v>
      </c>
      <c r="H13" s="38">
        <v>176</v>
      </c>
      <c r="I13" s="38">
        <v>0</v>
      </c>
      <c r="J13" s="38">
        <f t="shared" si="0"/>
        <v>463</v>
      </c>
      <c r="K13" s="38">
        <f t="shared" si="1"/>
        <v>176</v>
      </c>
      <c r="L13" s="38">
        <f t="shared" si="2"/>
        <v>154</v>
      </c>
      <c r="M13" s="163"/>
      <c r="N13" s="164">
        <v>4</v>
      </c>
    </row>
    <row r="14" spans="1:15" s="44" customFormat="1" ht="23.25" customHeight="1" x14ac:dyDescent="0.25">
      <c r="A14" s="35">
        <f t="shared" si="3"/>
        <v>10</v>
      </c>
      <c r="B14" s="41" t="s">
        <v>38</v>
      </c>
      <c r="C14" s="42">
        <v>1</v>
      </c>
      <c r="D14" s="42">
        <v>2</v>
      </c>
      <c r="E14" s="43">
        <v>122</v>
      </c>
      <c r="F14" s="43">
        <v>132</v>
      </c>
      <c r="G14" s="43">
        <v>100</v>
      </c>
      <c r="H14" s="43">
        <v>170</v>
      </c>
      <c r="I14" s="43">
        <v>8</v>
      </c>
      <c r="J14" s="43">
        <f t="shared" si="0"/>
        <v>448</v>
      </c>
      <c r="K14" s="43">
        <f t="shared" si="1"/>
        <v>178</v>
      </c>
      <c r="L14" s="43">
        <f t="shared" si="2"/>
        <v>149</v>
      </c>
      <c r="M14" s="37"/>
      <c r="N14" s="35">
        <v>3</v>
      </c>
    </row>
    <row r="15" spans="1:15" s="145" customFormat="1" ht="23.25" customHeight="1" x14ac:dyDescent="0.25">
      <c r="A15" s="163">
        <f t="shared" si="3"/>
        <v>11</v>
      </c>
      <c r="B15" s="41" t="s">
        <v>44</v>
      </c>
      <c r="C15" s="42">
        <v>4</v>
      </c>
      <c r="D15" s="42">
        <v>2</v>
      </c>
      <c r="E15" s="43">
        <v>84</v>
      </c>
      <c r="F15" s="43">
        <v>122</v>
      </c>
      <c r="G15" s="43">
        <v>157</v>
      </c>
      <c r="H15" s="43">
        <v>121</v>
      </c>
      <c r="I15" s="43">
        <v>8</v>
      </c>
      <c r="J15" s="43">
        <f t="shared" si="0"/>
        <v>424</v>
      </c>
      <c r="K15" s="43">
        <f t="shared" si="1"/>
        <v>165</v>
      </c>
      <c r="L15" s="43">
        <f t="shared" si="2"/>
        <v>141</v>
      </c>
      <c r="M15" s="37"/>
      <c r="N15" s="40">
        <v>2</v>
      </c>
    </row>
    <row r="16" spans="1:15" s="148" customFormat="1" ht="23.25" customHeight="1" x14ac:dyDescent="0.25">
      <c r="A16" s="163">
        <f t="shared" si="3"/>
        <v>12</v>
      </c>
      <c r="B16" s="41" t="s">
        <v>17</v>
      </c>
      <c r="C16" s="42">
        <v>2</v>
      </c>
      <c r="D16" s="42">
        <v>3</v>
      </c>
      <c r="E16" s="43">
        <v>124</v>
      </c>
      <c r="F16" s="43">
        <v>138</v>
      </c>
      <c r="G16" s="43">
        <v>128</v>
      </c>
      <c r="H16" s="43">
        <v>129</v>
      </c>
      <c r="I16" s="43">
        <v>8</v>
      </c>
      <c r="J16" s="43">
        <f t="shared" si="0"/>
        <v>419</v>
      </c>
      <c r="K16" s="43">
        <f t="shared" si="1"/>
        <v>146</v>
      </c>
      <c r="L16" s="43">
        <f t="shared" si="2"/>
        <v>140</v>
      </c>
      <c r="M16" s="37"/>
      <c r="N16" s="35">
        <v>1</v>
      </c>
    </row>
    <row r="18" spans="2:13" s="2" customFormat="1" ht="21" x14ac:dyDescent="0.35">
      <c r="B18" s="71" t="str">
        <f>B5</f>
        <v>Пушкарев Александр</v>
      </c>
      <c r="C18" s="27" t="s">
        <v>51</v>
      </c>
      <c r="D18" s="336">
        <f>E5</f>
        <v>221</v>
      </c>
      <c r="E18" s="72" t="s">
        <v>47</v>
      </c>
      <c r="F18" s="73"/>
      <c r="G18" s="64"/>
      <c r="H18" s="64"/>
      <c r="I18" s="64"/>
      <c r="J18" s="64"/>
      <c r="K18" s="27"/>
      <c r="L18" s="27"/>
      <c r="M18" s="27"/>
    </row>
    <row r="19" spans="2:13" s="2" customFormat="1" ht="21" x14ac:dyDescent="0.35">
      <c r="B19" s="63"/>
      <c r="C19" s="27"/>
      <c r="D19" s="338"/>
      <c r="E19" s="65"/>
      <c r="F19" s="64"/>
      <c r="G19" s="64"/>
      <c r="H19" s="64"/>
      <c r="I19" s="64"/>
      <c r="J19" s="64"/>
      <c r="K19" s="27"/>
      <c r="L19" s="27"/>
      <c r="M19" s="27"/>
    </row>
    <row r="20" spans="2:13" s="67" customFormat="1" ht="21" x14ac:dyDescent="0.35">
      <c r="B20" s="68" t="str">
        <f>B5</f>
        <v>Пушкарев Александр</v>
      </c>
      <c r="C20" s="70" t="s">
        <v>51</v>
      </c>
      <c r="D20" s="336">
        <f>L5</f>
        <v>208</v>
      </c>
      <c r="E20" s="66" t="s">
        <v>48</v>
      </c>
      <c r="F20" s="69"/>
      <c r="G20" s="69"/>
      <c r="H20" s="69"/>
      <c r="I20" s="69"/>
      <c r="J20" s="69"/>
      <c r="K20" s="70"/>
      <c r="L20" s="70"/>
      <c r="M20" s="70"/>
    </row>
  </sheetData>
  <mergeCells count="2">
    <mergeCell ref="A1:M1"/>
    <mergeCell ref="A2:M2"/>
  </mergeCells>
  <phoneticPr fontId="2" type="noConversion"/>
  <pageMargins left="0.75" right="0.75" top="1" bottom="1" header="0.5" footer="0.5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2"/>
  <sheetViews>
    <sheetView view="pageBreakPreview" zoomScale="90" zoomScaleNormal="100" zoomScaleSheetLayoutView="90" workbookViewId="0">
      <pane xSplit="2" ySplit="1" topLeftCell="C2" activePane="bottomRight" state="frozen"/>
      <selection activeCell="E31" sqref="E31:G31"/>
      <selection pane="topRight" activeCell="E31" sqref="E31:G31"/>
      <selection pane="bottomLeft" activeCell="E31" sqref="E31:G31"/>
      <selection pane="bottomRight" activeCell="B6" sqref="B6:C16"/>
    </sheetView>
  </sheetViews>
  <sheetFormatPr defaultRowHeight="12.75" x14ac:dyDescent="0.2"/>
  <cols>
    <col min="1" max="1" width="4.42578125" bestFit="1" customWidth="1"/>
    <col min="2" max="2" width="26.28515625" bestFit="1" customWidth="1"/>
    <col min="3" max="3" width="4.5703125" bestFit="1" customWidth="1"/>
    <col min="4" max="4" width="6.140625" bestFit="1" customWidth="1"/>
    <col min="5" max="5" width="7.85546875" bestFit="1" customWidth="1"/>
    <col min="6" max="8" width="4.42578125" bestFit="1" customWidth="1"/>
    <col min="9" max="9" width="6.140625" bestFit="1" customWidth="1"/>
    <col min="10" max="10" width="7" bestFit="1" customWidth="1"/>
    <col min="11" max="12" width="6.28515625" bestFit="1" customWidth="1"/>
    <col min="13" max="13" width="5.7109375" bestFit="1" customWidth="1"/>
  </cols>
  <sheetData>
    <row r="1" spans="1:13" ht="21" x14ac:dyDescent="0.2">
      <c r="A1" s="417" t="s">
        <v>57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3" s="9" customFormat="1" ht="21" x14ac:dyDescent="0.25">
      <c r="A2" s="418" t="s">
        <v>94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</row>
    <row r="3" spans="1:13" s="9" customFormat="1" ht="21" x14ac:dyDescent="0.25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</row>
    <row r="4" spans="1:13" s="9" customFormat="1" ht="18" x14ac:dyDescent="0.25">
      <c r="A4" s="30"/>
      <c r="B4" s="85"/>
      <c r="C4" s="101" t="s">
        <v>41</v>
      </c>
      <c r="D4" s="101"/>
      <c r="E4" s="102" t="s">
        <v>45</v>
      </c>
      <c r="F4" s="102"/>
      <c r="G4" s="102"/>
      <c r="H4" s="102"/>
      <c r="I4" s="103"/>
      <c r="J4" s="103"/>
      <c r="K4" s="103"/>
      <c r="L4" s="103"/>
      <c r="M4" s="103"/>
    </row>
    <row r="5" spans="1:13" s="8" customFormat="1" ht="18" x14ac:dyDescent="0.25">
      <c r="A5" s="30" t="s">
        <v>41</v>
      </c>
      <c r="B5" s="85" t="s">
        <v>5</v>
      </c>
      <c r="C5" s="77" t="s">
        <v>46</v>
      </c>
      <c r="D5" s="77" t="s">
        <v>34</v>
      </c>
      <c r="E5" s="62">
        <v>1</v>
      </c>
      <c r="F5" s="62">
        <v>2</v>
      </c>
      <c r="G5" s="62">
        <v>3</v>
      </c>
      <c r="H5" s="62">
        <v>4</v>
      </c>
      <c r="I5" s="62" t="s">
        <v>33</v>
      </c>
      <c r="J5" s="62" t="s">
        <v>1</v>
      </c>
      <c r="K5" s="62" t="s">
        <v>49</v>
      </c>
      <c r="L5" s="62" t="s">
        <v>50</v>
      </c>
      <c r="M5" s="62" t="s">
        <v>12</v>
      </c>
    </row>
    <row r="6" spans="1:13" ht="15.75" x14ac:dyDescent="0.25">
      <c r="A6" s="89">
        <v>1</v>
      </c>
      <c r="B6" s="92" t="s">
        <v>13</v>
      </c>
      <c r="C6" s="52">
        <v>3</v>
      </c>
      <c r="D6" s="52">
        <v>1</v>
      </c>
      <c r="E6" s="94">
        <v>176</v>
      </c>
      <c r="F6" s="94">
        <v>214</v>
      </c>
      <c r="G6" s="94">
        <v>183</v>
      </c>
      <c r="H6" s="94">
        <v>185</v>
      </c>
      <c r="I6" s="53">
        <v>0</v>
      </c>
      <c r="J6" s="53">
        <f t="shared" ref="J6:J16" si="0">SUM(E6:H6)+I6*3-MIN(E6:H6)</f>
        <v>582</v>
      </c>
      <c r="K6" s="56">
        <f t="shared" ref="K6:K16" si="1">MAX(E6:H6)+I6</f>
        <v>214</v>
      </c>
      <c r="L6" s="97">
        <f t="shared" ref="L6:L16" si="2">ROUND(J6/3,0)</f>
        <v>194</v>
      </c>
      <c r="M6" s="99">
        <v>14</v>
      </c>
    </row>
    <row r="7" spans="1:13" ht="15.75" x14ac:dyDescent="0.25">
      <c r="A7" s="89">
        <f t="shared" ref="A7:A16" si="3">A6+1</f>
        <v>2</v>
      </c>
      <c r="B7" s="92" t="s">
        <v>21</v>
      </c>
      <c r="C7" s="52">
        <v>4</v>
      </c>
      <c r="D7" s="52">
        <v>2</v>
      </c>
      <c r="E7" s="94">
        <v>179</v>
      </c>
      <c r="F7" s="94">
        <v>198</v>
      </c>
      <c r="G7" s="94">
        <v>132</v>
      </c>
      <c r="H7" s="94">
        <v>182</v>
      </c>
      <c r="I7" s="53">
        <v>0</v>
      </c>
      <c r="J7" s="53">
        <f t="shared" si="0"/>
        <v>559</v>
      </c>
      <c r="K7" s="56">
        <f t="shared" si="1"/>
        <v>198</v>
      </c>
      <c r="L7" s="99">
        <f t="shared" si="2"/>
        <v>186</v>
      </c>
      <c r="M7" s="99">
        <v>12</v>
      </c>
    </row>
    <row r="8" spans="1:13" ht="15.75" x14ac:dyDescent="0.25">
      <c r="A8" s="90">
        <f t="shared" si="3"/>
        <v>3</v>
      </c>
      <c r="B8" s="93" t="s">
        <v>22</v>
      </c>
      <c r="C8" s="54">
        <v>4</v>
      </c>
      <c r="D8" s="54">
        <v>3</v>
      </c>
      <c r="E8" s="95">
        <v>149</v>
      </c>
      <c r="F8" s="95">
        <v>213</v>
      </c>
      <c r="G8" s="95">
        <v>112</v>
      </c>
      <c r="H8" s="95">
        <v>144</v>
      </c>
      <c r="I8" s="55">
        <v>8</v>
      </c>
      <c r="J8" s="55">
        <f t="shared" si="0"/>
        <v>530</v>
      </c>
      <c r="K8" s="323">
        <f t="shared" si="1"/>
        <v>221</v>
      </c>
      <c r="L8" s="106">
        <f t="shared" si="2"/>
        <v>177</v>
      </c>
      <c r="M8" s="106">
        <v>10</v>
      </c>
    </row>
    <row r="9" spans="1:13" ht="15.75" x14ac:dyDescent="0.25">
      <c r="A9" s="89">
        <f t="shared" si="3"/>
        <v>4</v>
      </c>
      <c r="B9" s="92" t="s">
        <v>37</v>
      </c>
      <c r="C9" s="52">
        <v>3</v>
      </c>
      <c r="D9" s="52">
        <v>3</v>
      </c>
      <c r="E9" s="94">
        <v>147</v>
      </c>
      <c r="F9" s="94">
        <v>179</v>
      </c>
      <c r="G9" s="94">
        <v>162</v>
      </c>
      <c r="H9" s="94">
        <v>179</v>
      </c>
      <c r="I9" s="53">
        <v>0</v>
      </c>
      <c r="J9" s="53">
        <f t="shared" si="0"/>
        <v>520</v>
      </c>
      <c r="K9" s="53">
        <f t="shared" si="1"/>
        <v>179</v>
      </c>
      <c r="L9" s="99">
        <f t="shared" si="2"/>
        <v>173</v>
      </c>
      <c r="M9" s="99">
        <v>8</v>
      </c>
    </row>
    <row r="10" spans="1:13" ht="15.75" x14ac:dyDescent="0.25">
      <c r="A10" s="89">
        <f t="shared" si="3"/>
        <v>5</v>
      </c>
      <c r="B10" s="92" t="s">
        <v>40</v>
      </c>
      <c r="C10" s="52">
        <v>2</v>
      </c>
      <c r="D10" s="52">
        <v>2</v>
      </c>
      <c r="E10" s="94">
        <v>167</v>
      </c>
      <c r="F10" s="94">
        <v>176</v>
      </c>
      <c r="G10" s="94">
        <v>175</v>
      </c>
      <c r="H10" s="94">
        <v>162</v>
      </c>
      <c r="I10" s="53">
        <v>0</v>
      </c>
      <c r="J10" s="53">
        <f t="shared" si="0"/>
        <v>518</v>
      </c>
      <c r="K10" s="53">
        <f t="shared" si="1"/>
        <v>176</v>
      </c>
      <c r="L10" s="99">
        <f t="shared" si="2"/>
        <v>173</v>
      </c>
      <c r="M10" s="99">
        <v>8</v>
      </c>
    </row>
    <row r="11" spans="1:13" ht="15.75" x14ac:dyDescent="0.25">
      <c r="A11" s="89">
        <f t="shared" si="3"/>
        <v>6</v>
      </c>
      <c r="B11" s="92" t="s">
        <v>16</v>
      </c>
      <c r="C11" s="52">
        <v>2</v>
      </c>
      <c r="D11" s="52">
        <v>1</v>
      </c>
      <c r="E11" s="94">
        <v>142</v>
      </c>
      <c r="F11" s="94">
        <v>171</v>
      </c>
      <c r="G11" s="94">
        <v>143</v>
      </c>
      <c r="H11" s="96">
        <v>200</v>
      </c>
      <c r="I11" s="53">
        <v>0</v>
      </c>
      <c r="J11" s="53">
        <f t="shared" si="0"/>
        <v>514</v>
      </c>
      <c r="K11" s="56">
        <f t="shared" si="1"/>
        <v>200</v>
      </c>
      <c r="L11" s="99">
        <f t="shared" si="2"/>
        <v>171</v>
      </c>
      <c r="M11" s="99">
        <v>6</v>
      </c>
    </row>
    <row r="12" spans="1:13" ht="15.75" x14ac:dyDescent="0.25">
      <c r="A12" s="89">
        <f t="shared" si="3"/>
        <v>7</v>
      </c>
      <c r="B12" s="92" t="s">
        <v>18</v>
      </c>
      <c r="C12" s="52">
        <v>1</v>
      </c>
      <c r="D12" s="52">
        <v>2</v>
      </c>
      <c r="E12" s="94">
        <v>120</v>
      </c>
      <c r="F12" s="94">
        <v>162</v>
      </c>
      <c r="G12" s="94">
        <v>182</v>
      </c>
      <c r="H12" s="94">
        <v>167</v>
      </c>
      <c r="I12" s="53">
        <v>0</v>
      </c>
      <c r="J12" s="53">
        <f t="shared" si="0"/>
        <v>511</v>
      </c>
      <c r="K12" s="53">
        <f t="shared" si="1"/>
        <v>182</v>
      </c>
      <c r="L12" s="99">
        <f t="shared" si="2"/>
        <v>170</v>
      </c>
      <c r="M12" s="99">
        <v>5</v>
      </c>
    </row>
    <row r="13" spans="1:13" ht="15.75" x14ac:dyDescent="0.25">
      <c r="A13" s="89">
        <f t="shared" si="3"/>
        <v>8</v>
      </c>
      <c r="B13" s="92" t="s">
        <v>95</v>
      </c>
      <c r="C13" s="52">
        <v>4</v>
      </c>
      <c r="D13" s="52">
        <v>1</v>
      </c>
      <c r="E13" s="94">
        <v>136</v>
      </c>
      <c r="F13" s="94">
        <v>184</v>
      </c>
      <c r="G13" s="94">
        <v>142</v>
      </c>
      <c r="H13" s="94">
        <v>181</v>
      </c>
      <c r="I13" s="53">
        <v>0</v>
      </c>
      <c r="J13" s="53">
        <f t="shared" si="0"/>
        <v>507</v>
      </c>
      <c r="K13" s="53">
        <f t="shared" si="1"/>
        <v>184</v>
      </c>
      <c r="L13" s="99">
        <f t="shared" si="2"/>
        <v>169</v>
      </c>
      <c r="M13" s="99">
        <v>4</v>
      </c>
    </row>
    <row r="14" spans="1:13" ht="15.75" x14ac:dyDescent="0.25">
      <c r="A14" s="90">
        <f t="shared" si="3"/>
        <v>9</v>
      </c>
      <c r="B14" s="93" t="s">
        <v>19</v>
      </c>
      <c r="C14" s="54">
        <v>2</v>
      </c>
      <c r="D14" s="54">
        <v>3</v>
      </c>
      <c r="E14" s="95">
        <v>156</v>
      </c>
      <c r="F14" s="95">
        <v>130</v>
      </c>
      <c r="G14" s="95">
        <v>137</v>
      </c>
      <c r="H14" s="95">
        <v>153</v>
      </c>
      <c r="I14" s="55">
        <v>8</v>
      </c>
      <c r="J14" s="55">
        <f t="shared" si="0"/>
        <v>470</v>
      </c>
      <c r="K14" s="55">
        <f t="shared" si="1"/>
        <v>164</v>
      </c>
      <c r="L14" s="98">
        <f t="shared" si="2"/>
        <v>157</v>
      </c>
      <c r="M14" s="98">
        <v>3</v>
      </c>
    </row>
    <row r="15" spans="1:13" ht="15.75" x14ac:dyDescent="0.25">
      <c r="A15" s="90">
        <f t="shared" si="3"/>
        <v>10</v>
      </c>
      <c r="B15" s="93" t="s">
        <v>15</v>
      </c>
      <c r="C15" s="54">
        <v>1</v>
      </c>
      <c r="D15" s="54">
        <v>3</v>
      </c>
      <c r="E15" s="95">
        <v>116</v>
      </c>
      <c r="F15" s="95">
        <v>164</v>
      </c>
      <c r="G15" s="95">
        <v>140</v>
      </c>
      <c r="H15" s="95">
        <v>126</v>
      </c>
      <c r="I15" s="55">
        <v>8</v>
      </c>
      <c r="J15" s="55">
        <f t="shared" si="0"/>
        <v>454</v>
      </c>
      <c r="K15" s="55">
        <f t="shared" si="1"/>
        <v>172</v>
      </c>
      <c r="L15" s="98">
        <f t="shared" si="2"/>
        <v>151</v>
      </c>
      <c r="M15" s="98">
        <v>2</v>
      </c>
    </row>
    <row r="16" spans="1:13" ht="15.75" x14ac:dyDescent="0.25">
      <c r="A16" s="90">
        <f t="shared" si="3"/>
        <v>11</v>
      </c>
      <c r="B16" s="93" t="s">
        <v>17</v>
      </c>
      <c r="C16" s="54">
        <v>1</v>
      </c>
      <c r="D16" s="54">
        <v>1</v>
      </c>
      <c r="E16" s="95">
        <v>119</v>
      </c>
      <c r="F16" s="95">
        <v>154</v>
      </c>
      <c r="G16" s="95">
        <v>127</v>
      </c>
      <c r="H16" s="95">
        <v>134</v>
      </c>
      <c r="I16" s="55">
        <v>8</v>
      </c>
      <c r="J16" s="55">
        <f t="shared" si="0"/>
        <v>439</v>
      </c>
      <c r="K16" s="55">
        <f t="shared" si="1"/>
        <v>162</v>
      </c>
      <c r="L16" s="98">
        <f t="shared" si="2"/>
        <v>146</v>
      </c>
      <c r="M16" s="98">
        <v>1</v>
      </c>
    </row>
    <row r="18" spans="1:13" x14ac:dyDescent="0.2">
      <c r="A18" s="2"/>
    </row>
    <row r="19" spans="1:13" x14ac:dyDescent="0.2">
      <c r="A19" s="2"/>
    </row>
    <row r="20" spans="1:13" ht="21" x14ac:dyDescent="0.35">
      <c r="A20" s="67"/>
      <c r="B20" s="71" t="str">
        <f>B8</f>
        <v>Кравченко Оксана</v>
      </c>
      <c r="C20" s="446">
        <f>K8</f>
        <v>221</v>
      </c>
      <c r="D20" s="446"/>
      <c r="E20" s="72" t="s">
        <v>47</v>
      </c>
      <c r="F20" s="73"/>
      <c r="G20" s="64"/>
      <c r="H20" s="64"/>
      <c r="I20" s="64"/>
      <c r="J20" s="64"/>
      <c r="K20" s="27"/>
      <c r="L20" s="27"/>
      <c r="M20" s="27"/>
    </row>
    <row r="21" spans="1:13" ht="21" x14ac:dyDescent="0.35">
      <c r="B21" s="63"/>
      <c r="C21" s="27"/>
      <c r="D21" s="76"/>
      <c r="E21" s="65"/>
      <c r="F21" s="64"/>
      <c r="G21" s="64"/>
      <c r="H21" s="64"/>
      <c r="I21" s="64"/>
      <c r="J21" s="64"/>
      <c r="K21" s="27"/>
      <c r="L21" s="27"/>
      <c r="M21" s="27"/>
    </row>
    <row r="22" spans="1:13" ht="21" x14ac:dyDescent="0.35">
      <c r="B22" s="68" t="str">
        <f>B6</f>
        <v>Степанов Андрей</v>
      </c>
      <c r="C22" s="446">
        <f>L6</f>
        <v>194</v>
      </c>
      <c r="D22" s="446"/>
      <c r="E22" s="66" t="s">
        <v>48</v>
      </c>
      <c r="F22" s="69"/>
      <c r="G22" s="69"/>
      <c r="H22" s="69"/>
      <c r="I22" s="69"/>
      <c r="J22" s="69"/>
      <c r="K22" s="70"/>
      <c r="L22" s="70"/>
      <c r="M22" s="70"/>
    </row>
  </sheetData>
  <mergeCells count="4">
    <mergeCell ref="A1:M1"/>
    <mergeCell ref="A2:M2"/>
    <mergeCell ref="C20:D20"/>
    <mergeCell ref="C22:D22"/>
  </mergeCells>
  <pageMargins left="0.75" right="0.75" top="1" bottom="1" header="0.5" footer="0.5"/>
  <pageSetup paperSize="9" scale="9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22"/>
  <sheetViews>
    <sheetView zoomScale="120" zoomScaleNormal="120" zoomScaleSheetLayoutView="92" workbookViewId="0">
      <pane xSplit="2" ySplit="1" topLeftCell="C2" activePane="bottomRight" state="frozen"/>
      <selection activeCell="E31" sqref="E31:G31"/>
      <selection pane="topRight" activeCell="E31" sqref="E31:G31"/>
      <selection pane="bottomLeft" activeCell="E31" sqref="E31:G31"/>
      <selection pane="bottomRight" activeCell="B6" sqref="B6:C16"/>
    </sheetView>
  </sheetViews>
  <sheetFormatPr defaultRowHeight="18" x14ac:dyDescent="0.25"/>
  <cols>
    <col min="1" max="1" width="4.42578125" style="14" bestFit="1" customWidth="1"/>
    <col min="2" max="2" width="29" style="11" bestFit="1" customWidth="1"/>
    <col min="3" max="3" width="4.42578125" style="11" bestFit="1" customWidth="1"/>
    <col min="4" max="4" width="6" style="11" bestFit="1" customWidth="1"/>
    <col min="5" max="8" width="4.85546875" style="11" customWidth="1"/>
    <col min="9" max="9" width="6" style="11" bestFit="1" customWidth="1"/>
    <col min="10" max="10" width="7" style="11" bestFit="1" customWidth="1"/>
    <col min="11" max="12" width="6.28515625" style="11" bestFit="1" customWidth="1"/>
    <col min="13" max="13" width="5.7109375" style="11" bestFit="1" customWidth="1"/>
    <col min="14" max="14" width="6.85546875" style="11" bestFit="1" customWidth="1"/>
    <col min="15" max="16384" width="9.140625" style="11"/>
  </cols>
  <sheetData>
    <row r="1" spans="1:15" s="18" customFormat="1" ht="21" x14ac:dyDescent="0.25">
      <c r="A1" s="417" t="s">
        <v>57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17"/>
    </row>
    <row r="2" spans="1:15" s="12" customFormat="1" ht="21" x14ac:dyDescent="0.25">
      <c r="A2" s="418" t="s">
        <v>97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O2" s="324"/>
    </row>
    <row r="3" spans="1:15" s="15" customFormat="1" ht="21.75" thickBot="1" x14ac:dyDescent="0.3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O3" s="324"/>
    </row>
    <row r="4" spans="1:15" s="325" customFormat="1" x14ac:dyDescent="0.25">
      <c r="A4" s="349"/>
      <c r="B4" s="347"/>
      <c r="C4" s="347"/>
      <c r="D4" s="348"/>
      <c r="E4" s="348" t="s">
        <v>41</v>
      </c>
      <c r="F4" s="447" t="s">
        <v>45</v>
      </c>
      <c r="G4" s="448"/>
      <c r="H4" s="449"/>
      <c r="I4" s="347"/>
      <c r="J4" s="347"/>
      <c r="K4" s="347"/>
      <c r="L4" s="347"/>
      <c r="M4" s="350"/>
      <c r="O4" s="326"/>
    </row>
    <row r="5" spans="1:15" s="13" customFormat="1" ht="18.75" thickBot="1" x14ac:dyDescent="0.3">
      <c r="A5" s="351" t="s">
        <v>41</v>
      </c>
      <c r="B5" s="352" t="s">
        <v>5</v>
      </c>
      <c r="C5" s="353" t="s">
        <v>46</v>
      </c>
      <c r="D5" s="353" t="s">
        <v>34</v>
      </c>
      <c r="E5" s="354">
        <v>1</v>
      </c>
      <c r="F5" s="354">
        <v>2</v>
      </c>
      <c r="G5" s="354">
        <v>3</v>
      </c>
      <c r="H5" s="354">
        <v>4</v>
      </c>
      <c r="I5" s="354" t="s">
        <v>33</v>
      </c>
      <c r="J5" s="354" t="s">
        <v>1</v>
      </c>
      <c r="K5" s="354" t="s">
        <v>49</v>
      </c>
      <c r="L5" s="354" t="s">
        <v>50</v>
      </c>
      <c r="M5" s="355" t="s">
        <v>12</v>
      </c>
      <c r="O5" s="11"/>
    </row>
    <row r="6" spans="1:15" s="325" customFormat="1" x14ac:dyDescent="0.25">
      <c r="A6" s="328">
        <v>1</v>
      </c>
      <c r="B6" s="329" t="s">
        <v>17</v>
      </c>
      <c r="C6" s="345">
        <v>2</v>
      </c>
      <c r="D6" s="345">
        <v>2</v>
      </c>
      <c r="E6" s="346">
        <v>164</v>
      </c>
      <c r="F6" s="346">
        <v>170</v>
      </c>
      <c r="G6" s="346">
        <v>183</v>
      </c>
      <c r="H6" s="346">
        <v>129</v>
      </c>
      <c r="I6" s="330">
        <v>8</v>
      </c>
      <c r="J6" s="330">
        <f t="shared" ref="J6:J16" si="0">SUM(E6:H6)+I6*3-MIN(E6:H6)</f>
        <v>541</v>
      </c>
      <c r="K6" s="331">
        <f t="shared" ref="K6:K16" si="1">MAX(E6:H6)+I6</f>
        <v>191</v>
      </c>
      <c r="L6" s="332">
        <f t="shared" ref="L6:L16" si="2">ROUND(J6/3,0)</f>
        <v>180</v>
      </c>
      <c r="M6" s="327">
        <v>14</v>
      </c>
      <c r="O6" s="326"/>
    </row>
    <row r="7" spans="1:15" s="145" customFormat="1" x14ac:dyDescent="0.25">
      <c r="A7" s="87">
        <f>A6+1</f>
        <v>2</v>
      </c>
      <c r="B7" s="92" t="s">
        <v>18</v>
      </c>
      <c r="C7" s="52">
        <v>3</v>
      </c>
      <c r="D7" s="52">
        <v>1</v>
      </c>
      <c r="E7" s="94">
        <v>175</v>
      </c>
      <c r="F7" s="94">
        <v>183</v>
      </c>
      <c r="G7" s="94">
        <v>168</v>
      </c>
      <c r="H7" s="94">
        <v>173</v>
      </c>
      <c r="I7" s="53">
        <v>0</v>
      </c>
      <c r="J7" s="53">
        <f t="shared" si="0"/>
        <v>531</v>
      </c>
      <c r="K7" s="53">
        <f t="shared" si="1"/>
        <v>183</v>
      </c>
      <c r="L7" s="99">
        <f t="shared" si="2"/>
        <v>177</v>
      </c>
      <c r="M7" s="144">
        <v>12</v>
      </c>
      <c r="O7" s="5"/>
    </row>
    <row r="8" spans="1:15" s="145" customFormat="1" x14ac:dyDescent="0.25">
      <c r="A8" s="87">
        <f>A7+1</f>
        <v>3</v>
      </c>
      <c r="B8" s="92" t="s">
        <v>40</v>
      </c>
      <c r="C8" s="52">
        <v>2</v>
      </c>
      <c r="D8" s="52">
        <v>1</v>
      </c>
      <c r="E8" s="94">
        <v>157</v>
      </c>
      <c r="F8" s="94">
        <v>192</v>
      </c>
      <c r="G8" s="94">
        <v>180</v>
      </c>
      <c r="H8" s="94">
        <v>151</v>
      </c>
      <c r="I8" s="53">
        <v>0</v>
      </c>
      <c r="J8" s="53">
        <f t="shared" si="0"/>
        <v>529</v>
      </c>
      <c r="K8" s="53">
        <f t="shared" si="1"/>
        <v>192</v>
      </c>
      <c r="L8" s="99">
        <f t="shared" si="2"/>
        <v>176</v>
      </c>
      <c r="M8" s="144">
        <v>10</v>
      </c>
      <c r="O8" s="5"/>
    </row>
    <row r="9" spans="1:15" s="145" customFormat="1" x14ac:dyDescent="0.25">
      <c r="A9" s="143">
        <f>A8+1</f>
        <v>4</v>
      </c>
      <c r="B9" s="93" t="s">
        <v>22</v>
      </c>
      <c r="C9" s="25">
        <v>3</v>
      </c>
      <c r="D9" s="25">
        <v>2</v>
      </c>
      <c r="E9" s="114">
        <v>124</v>
      </c>
      <c r="F9" s="114">
        <v>182</v>
      </c>
      <c r="G9" s="114">
        <v>192</v>
      </c>
      <c r="H9" s="114">
        <v>117</v>
      </c>
      <c r="I9" s="26">
        <v>8</v>
      </c>
      <c r="J9" s="26">
        <f t="shared" si="0"/>
        <v>522</v>
      </c>
      <c r="K9" s="323">
        <f t="shared" si="1"/>
        <v>200</v>
      </c>
      <c r="L9" s="106">
        <f t="shared" si="2"/>
        <v>174</v>
      </c>
      <c r="M9" s="79">
        <v>8</v>
      </c>
      <c r="O9" s="5"/>
    </row>
    <row r="10" spans="1:15" s="10" customFormat="1" x14ac:dyDescent="0.25">
      <c r="A10" s="87">
        <v>5</v>
      </c>
      <c r="B10" s="92" t="s">
        <v>16</v>
      </c>
      <c r="C10" s="52">
        <v>4</v>
      </c>
      <c r="D10" s="52">
        <v>3</v>
      </c>
      <c r="E10" s="94">
        <v>168</v>
      </c>
      <c r="F10" s="94">
        <v>156</v>
      </c>
      <c r="G10" s="94">
        <v>190</v>
      </c>
      <c r="H10" s="94">
        <v>143</v>
      </c>
      <c r="I10" s="53">
        <v>0</v>
      </c>
      <c r="J10" s="53">
        <f t="shared" si="0"/>
        <v>514</v>
      </c>
      <c r="K10" s="53">
        <f t="shared" si="1"/>
        <v>190</v>
      </c>
      <c r="L10" s="99">
        <f t="shared" si="2"/>
        <v>171</v>
      </c>
      <c r="M10" s="144">
        <v>7</v>
      </c>
      <c r="O10" s="5"/>
    </row>
    <row r="11" spans="1:15" s="145" customFormat="1" x14ac:dyDescent="0.25">
      <c r="A11" s="143">
        <f t="shared" ref="A11:A16" si="3">A10+1</f>
        <v>6</v>
      </c>
      <c r="B11" s="93" t="s">
        <v>19</v>
      </c>
      <c r="C11" s="25">
        <v>3</v>
      </c>
      <c r="D11" s="25">
        <v>3</v>
      </c>
      <c r="E11" s="114">
        <v>150</v>
      </c>
      <c r="F11" s="114">
        <v>165</v>
      </c>
      <c r="G11" s="114">
        <v>153</v>
      </c>
      <c r="H11" s="114">
        <v>168</v>
      </c>
      <c r="I11" s="26">
        <v>8</v>
      </c>
      <c r="J11" s="26">
        <f>SUM(E11:H11)+I11*3-MIN(E11:H11)</f>
        <v>510</v>
      </c>
      <c r="K11" s="26">
        <f t="shared" si="1"/>
        <v>176</v>
      </c>
      <c r="L11" s="106">
        <f t="shared" si="2"/>
        <v>170</v>
      </c>
      <c r="M11" s="144">
        <v>6</v>
      </c>
      <c r="O11" s="5"/>
    </row>
    <row r="12" spans="1:15" s="145" customFormat="1" x14ac:dyDescent="0.25">
      <c r="A12" s="146">
        <f t="shared" si="3"/>
        <v>7</v>
      </c>
      <c r="B12" s="92" t="s">
        <v>37</v>
      </c>
      <c r="C12" s="32">
        <v>4</v>
      </c>
      <c r="D12" s="32">
        <v>1</v>
      </c>
      <c r="E12" s="96">
        <v>118</v>
      </c>
      <c r="F12" s="96">
        <v>189</v>
      </c>
      <c r="G12" s="96">
        <v>117</v>
      </c>
      <c r="H12" s="96">
        <v>199</v>
      </c>
      <c r="I12" s="56">
        <v>0</v>
      </c>
      <c r="J12" s="56">
        <f t="shared" si="0"/>
        <v>506</v>
      </c>
      <c r="K12" s="56">
        <f t="shared" si="1"/>
        <v>199</v>
      </c>
      <c r="L12" s="99">
        <f t="shared" si="2"/>
        <v>169</v>
      </c>
      <c r="M12" s="147">
        <v>5</v>
      </c>
      <c r="O12" s="5"/>
    </row>
    <row r="13" spans="1:15" s="145" customFormat="1" x14ac:dyDescent="0.25">
      <c r="A13" s="143">
        <f t="shared" si="3"/>
        <v>8</v>
      </c>
      <c r="B13" s="93" t="s">
        <v>14</v>
      </c>
      <c r="C13" s="25">
        <v>2</v>
      </c>
      <c r="D13" s="25">
        <v>3</v>
      </c>
      <c r="E13" s="114">
        <v>159</v>
      </c>
      <c r="F13" s="114">
        <v>137</v>
      </c>
      <c r="G13" s="114">
        <v>125</v>
      </c>
      <c r="H13" s="114">
        <v>183</v>
      </c>
      <c r="I13" s="26">
        <v>8</v>
      </c>
      <c r="J13" s="26">
        <f t="shared" si="0"/>
        <v>503</v>
      </c>
      <c r="K13" s="26">
        <f t="shared" si="1"/>
        <v>191</v>
      </c>
      <c r="L13" s="106">
        <f t="shared" si="2"/>
        <v>168</v>
      </c>
      <c r="M13" s="147">
        <v>4</v>
      </c>
      <c r="O13" s="5"/>
    </row>
    <row r="14" spans="1:15" s="145" customFormat="1" x14ac:dyDescent="0.25">
      <c r="A14" s="143">
        <f t="shared" si="3"/>
        <v>9</v>
      </c>
      <c r="B14" s="93" t="s">
        <v>15</v>
      </c>
      <c r="C14" s="25">
        <v>2</v>
      </c>
      <c r="D14" s="25">
        <v>4</v>
      </c>
      <c r="E14" s="114">
        <v>174</v>
      </c>
      <c r="F14" s="114">
        <v>118</v>
      </c>
      <c r="G14" s="114">
        <v>145</v>
      </c>
      <c r="H14" s="114">
        <v>149</v>
      </c>
      <c r="I14" s="26">
        <v>8</v>
      </c>
      <c r="J14" s="26">
        <f t="shared" si="0"/>
        <v>492</v>
      </c>
      <c r="K14" s="26">
        <f t="shared" si="1"/>
        <v>182</v>
      </c>
      <c r="L14" s="106">
        <f t="shared" si="2"/>
        <v>164</v>
      </c>
      <c r="M14" s="147">
        <v>3</v>
      </c>
      <c r="O14" s="5"/>
    </row>
    <row r="15" spans="1:15" s="148" customFormat="1" x14ac:dyDescent="0.25">
      <c r="A15" s="146">
        <f>A14+1</f>
        <v>10</v>
      </c>
      <c r="B15" s="92" t="s">
        <v>20</v>
      </c>
      <c r="C15" s="32">
        <v>4</v>
      </c>
      <c r="D15" s="32">
        <v>2</v>
      </c>
      <c r="E15" s="96">
        <v>146</v>
      </c>
      <c r="F15" s="96">
        <v>175</v>
      </c>
      <c r="G15" s="96">
        <v>161</v>
      </c>
      <c r="H15" s="96">
        <v>144</v>
      </c>
      <c r="I15" s="56">
        <v>0</v>
      </c>
      <c r="J15" s="56">
        <f t="shared" si="0"/>
        <v>482</v>
      </c>
      <c r="K15" s="56">
        <f t="shared" si="1"/>
        <v>175</v>
      </c>
      <c r="L15" s="99">
        <f t="shared" si="2"/>
        <v>161</v>
      </c>
      <c r="M15" s="144">
        <v>2</v>
      </c>
      <c r="O15" s="5"/>
    </row>
    <row r="16" spans="1:15" s="115" customFormat="1" ht="18.75" thickBot="1" x14ac:dyDescent="0.3">
      <c r="A16" s="339">
        <f t="shared" si="3"/>
        <v>11</v>
      </c>
      <c r="B16" s="340" t="s">
        <v>71</v>
      </c>
      <c r="C16" s="341">
        <v>3</v>
      </c>
      <c r="D16" s="341">
        <v>4</v>
      </c>
      <c r="E16" s="342">
        <v>112</v>
      </c>
      <c r="F16" s="342">
        <v>140</v>
      </c>
      <c r="G16" s="342">
        <v>185</v>
      </c>
      <c r="H16" s="342">
        <v>134</v>
      </c>
      <c r="I16" s="343">
        <v>8</v>
      </c>
      <c r="J16" s="343">
        <f t="shared" si="0"/>
        <v>483</v>
      </c>
      <c r="K16" s="356">
        <f t="shared" si="1"/>
        <v>193</v>
      </c>
      <c r="L16" s="357">
        <f t="shared" si="2"/>
        <v>161</v>
      </c>
      <c r="M16" s="358">
        <v>2</v>
      </c>
      <c r="O16" s="11"/>
    </row>
    <row r="17" spans="1:15" s="16" customForma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O17" s="11"/>
    </row>
    <row r="18" spans="1:15" x14ac:dyDescent="0.25">
      <c r="A18" s="2"/>
      <c r="B18"/>
      <c r="C18"/>
      <c r="D18"/>
      <c r="E18"/>
      <c r="F18"/>
      <c r="G18"/>
      <c r="H18"/>
      <c r="I18"/>
      <c r="J18"/>
      <c r="K18"/>
      <c r="L18"/>
      <c r="M18"/>
    </row>
    <row r="19" spans="1:15" x14ac:dyDescent="0.25">
      <c r="A19" s="2"/>
      <c r="B19"/>
      <c r="C19"/>
      <c r="D19"/>
      <c r="E19"/>
      <c r="F19"/>
      <c r="G19"/>
      <c r="H19"/>
      <c r="I19"/>
      <c r="J19"/>
      <c r="K19"/>
      <c r="L19"/>
      <c r="M19"/>
    </row>
    <row r="20" spans="1:15" ht="21" x14ac:dyDescent="0.35">
      <c r="A20" s="67"/>
      <c r="B20" s="71" t="str">
        <f>B9</f>
        <v>Кравченко Оксана</v>
      </c>
      <c r="C20" s="446">
        <f>K9</f>
        <v>200</v>
      </c>
      <c r="D20" s="446"/>
      <c r="E20" s="72" t="s">
        <v>47</v>
      </c>
      <c r="F20" s="73"/>
      <c r="G20" s="64"/>
      <c r="H20" s="64"/>
      <c r="I20" s="64"/>
      <c r="J20" s="64"/>
      <c r="K20" s="27"/>
      <c r="L20" s="27"/>
      <c r="M20" s="27"/>
    </row>
    <row r="21" spans="1:15" ht="21" x14ac:dyDescent="0.35">
      <c r="A21"/>
      <c r="B21" s="63"/>
      <c r="C21" s="27"/>
      <c r="D21" s="76"/>
      <c r="E21" s="65"/>
      <c r="F21" s="64"/>
      <c r="G21" s="64"/>
      <c r="H21" s="64"/>
      <c r="I21" s="64"/>
      <c r="J21" s="64"/>
      <c r="K21" s="27"/>
      <c r="L21" s="27"/>
      <c r="M21" s="27"/>
    </row>
    <row r="22" spans="1:15" ht="21" x14ac:dyDescent="0.35">
      <c r="A22"/>
      <c r="B22" s="68" t="str">
        <f>B6</f>
        <v>Дикушникова Ольга</v>
      </c>
      <c r="C22" s="446">
        <f>L6</f>
        <v>180</v>
      </c>
      <c r="D22" s="446"/>
      <c r="E22" s="66" t="s">
        <v>48</v>
      </c>
      <c r="F22" s="69"/>
      <c r="G22" s="69"/>
      <c r="H22" s="69"/>
      <c r="I22" s="69"/>
      <c r="J22" s="69"/>
      <c r="K22" s="70"/>
      <c r="L22" s="70"/>
      <c r="M22" s="70"/>
    </row>
  </sheetData>
  <mergeCells count="5">
    <mergeCell ref="A1:M1"/>
    <mergeCell ref="A2:M2"/>
    <mergeCell ref="C20:D20"/>
    <mergeCell ref="C22:D22"/>
    <mergeCell ref="F4:H4"/>
  </mergeCells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9"/>
  <sheetViews>
    <sheetView zoomScaleNormal="100" zoomScaleSheetLayoutView="92" workbookViewId="0">
      <pane xSplit="2" ySplit="1" topLeftCell="C2" activePane="bottomRight" state="frozen"/>
      <selection activeCell="E31" sqref="E31:G31"/>
      <selection pane="topRight" activeCell="E31" sqref="E31:G31"/>
      <selection pane="bottomLeft" activeCell="E31" sqref="E31:G31"/>
      <selection pane="bottomRight" activeCell="B6" sqref="B6:C13"/>
    </sheetView>
  </sheetViews>
  <sheetFormatPr defaultRowHeight="18" x14ac:dyDescent="0.25"/>
  <cols>
    <col min="1" max="1" width="4.42578125" style="158" bestFit="1" customWidth="1"/>
    <col min="2" max="2" width="29" style="5" bestFit="1" customWidth="1"/>
    <col min="3" max="3" width="4.42578125" style="5" bestFit="1" customWidth="1"/>
    <col min="4" max="5" width="6" style="5" bestFit="1" customWidth="1"/>
    <col min="6" max="6" width="7.85546875" style="5" bestFit="1" customWidth="1"/>
    <col min="7" max="9" width="6" style="5" bestFit="1" customWidth="1"/>
    <col min="10" max="10" width="7" style="5" bestFit="1" customWidth="1"/>
    <col min="11" max="12" width="6.28515625" style="5" bestFit="1" customWidth="1"/>
    <col min="13" max="13" width="5.7109375" style="5" bestFit="1" customWidth="1"/>
    <col min="14" max="14" width="6.85546875" style="5" bestFit="1" customWidth="1"/>
    <col min="15" max="16384" width="9.140625" style="5"/>
  </cols>
  <sheetData>
    <row r="1" spans="1:13" s="137" customFormat="1" ht="21" x14ac:dyDescent="0.25">
      <c r="A1" s="455" t="s">
        <v>57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 s="138" customFormat="1" ht="21" x14ac:dyDescent="0.25">
      <c r="A2" s="456" t="s">
        <v>63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</row>
    <row r="3" spans="1:13" s="140" customFormat="1" ht="21.75" thickBot="1" x14ac:dyDescent="0.3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3" s="140" customFormat="1" x14ac:dyDescent="0.25">
      <c r="A4" s="457" t="s">
        <v>41</v>
      </c>
      <c r="B4" s="459" t="s">
        <v>5</v>
      </c>
      <c r="C4" s="461" t="s">
        <v>41</v>
      </c>
      <c r="D4" s="462"/>
      <c r="E4" s="463" t="s">
        <v>45</v>
      </c>
      <c r="F4" s="464"/>
      <c r="G4" s="464"/>
      <c r="H4" s="465"/>
      <c r="I4" s="450" t="s">
        <v>33</v>
      </c>
      <c r="J4" s="450" t="s">
        <v>1</v>
      </c>
      <c r="K4" s="450" t="s">
        <v>49</v>
      </c>
      <c r="L4" s="450" t="s">
        <v>50</v>
      </c>
      <c r="M4" s="452" t="s">
        <v>12</v>
      </c>
    </row>
    <row r="5" spans="1:13" s="140" customFormat="1" x14ac:dyDescent="0.25">
      <c r="A5" s="458"/>
      <c r="B5" s="460"/>
      <c r="C5" s="141" t="s">
        <v>46</v>
      </c>
      <c r="D5" s="141" t="s">
        <v>34</v>
      </c>
      <c r="E5" s="142">
        <v>1</v>
      </c>
      <c r="F5" s="142">
        <v>2</v>
      </c>
      <c r="G5" s="142">
        <v>3</v>
      </c>
      <c r="H5" s="142">
        <v>4</v>
      </c>
      <c r="I5" s="451"/>
      <c r="J5" s="451"/>
      <c r="K5" s="451"/>
      <c r="L5" s="451"/>
      <c r="M5" s="453"/>
    </row>
    <row r="6" spans="1:13" s="145" customFormat="1" x14ac:dyDescent="0.25">
      <c r="A6" s="146">
        <v>1</v>
      </c>
      <c r="B6" s="92" t="s">
        <v>18</v>
      </c>
      <c r="C6" s="32">
        <v>4</v>
      </c>
      <c r="D6" s="32">
        <v>1</v>
      </c>
      <c r="E6" s="96">
        <v>187</v>
      </c>
      <c r="F6" s="96">
        <v>193</v>
      </c>
      <c r="G6" s="96">
        <v>168</v>
      </c>
      <c r="H6" s="96">
        <v>190</v>
      </c>
      <c r="I6" s="56">
        <v>0</v>
      </c>
      <c r="J6" s="56">
        <f>SUM(E6:H6)+I6*3-MIN(E6:H6)</f>
        <v>570</v>
      </c>
      <c r="K6" s="56">
        <f>MAX(E6:H6)+I6</f>
        <v>193</v>
      </c>
      <c r="L6" s="99">
        <f>ROUND(J6/3,0)</f>
        <v>190</v>
      </c>
      <c r="M6" s="147">
        <v>8</v>
      </c>
    </row>
    <row r="7" spans="1:13" s="145" customFormat="1" x14ac:dyDescent="0.25">
      <c r="A7" s="146">
        <v>2</v>
      </c>
      <c r="B7" s="92" t="s">
        <v>75</v>
      </c>
      <c r="C7" s="32">
        <v>2</v>
      </c>
      <c r="D7" s="32">
        <v>1</v>
      </c>
      <c r="E7" s="96">
        <v>190</v>
      </c>
      <c r="F7" s="96">
        <v>176</v>
      </c>
      <c r="G7" s="96">
        <v>195</v>
      </c>
      <c r="H7" s="96">
        <v>181</v>
      </c>
      <c r="I7" s="56">
        <v>0</v>
      </c>
      <c r="J7" s="56">
        <f>SUM(E7:H7)+I7*3-MIN(E7:H7)</f>
        <v>566</v>
      </c>
      <c r="K7" s="56">
        <f>MAX(E7:H7)+I7</f>
        <v>195</v>
      </c>
      <c r="L7" s="99">
        <f>ROUND(J7/3,0)</f>
        <v>189</v>
      </c>
      <c r="M7" s="147">
        <v>7</v>
      </c>
    </row>
    <row r="8" spans="1:13" s="145" customFormat="1" x14ac:dyDescent="0.25">
      <c r="A8" s="146">
        <v>3</v>
      </c>
      <c r="B8" s="92" t="s">
        <v>40</v>
      </c>
      <c r="C8" s="32">
        <v>3</v>
      </c>
      <c r="D8" s="32">
        <v>3</v>
      </c>
      <c r="E8" s="96">
        <v>167</v>
      </c>
      <c r="F8" s="96">
        <v>190</v>
      </c>
      <c r="G8" s="96">
        <v>194</v>
      </c>
      <c r="H8" s="96">
        <v>123</v>
      </c>
      <c r="I8" s="56">
        <v>0</v>
      </c>
      <c r="J8" s="56">
        <f t="shared" ref="J8:J13" si="0">SUM(E8:H8)+I8*3-MIN(E8:H8)</f>
        <v>551</v>
      </c>
      <c r="K8" s="56">
        <f t="shared" ref="K8:K13" si="1">MAX(E8:H8)+I8</f>
        <v>194</v>
      </c>
      <c r="L8" s="99">
        <f t="shared" ref="L8:L13" si="2">ROUND(J8/3,0)</f>
        <v>184</v>
      </c>
      <c r="M8" s="147">
        <v>6</v>
      </c>
    </row>
    <row r="9" spans="1:13" s="145" customFormat="1" x14ac:dyDescent="0.25">
      <c r="A9" s="146">
        <v>4</v>
      </c>
      <c r="B9" s="92" t="s">
        <v>21</v>
      </c>
      <c r="C9" s="32">
        <v>1</v>
      </c>
      <c r="D9" s="32">
        <v>1</v>
      </c>
      <c r="E9" s="96">
        <v>169</v>
      </c>
      <c r="F9" s="96">
        <v>149</v>
      </c>
      <c r="G9" s="96">
        <v>167</v>
      </c>
      <c r="H9" s="160">
        <v>204</v>
      </c>
      <c r="I9" s="56">
        <v>0</v>
      </c>
      <c r="J9" s="56">
        <f t="shared" si="0"/>
        <v>540</v>
      </c>
      <c r="K9" s="56">
        <f t="shared" si="1"/>
        <v>204</v>
      </c>
      <c r="L9" s="99">
        <f t="shared" si="2"/>
        <v>180</v>
      </c>
      <c r="M9" s="147">
        <v>5</v>
      </c>
    </row>
    <row r="10" spans="1:13" s="10" customFormat="1" x14ac:dyDescent="0.25">
      <c r="A10" s="143">
        <v>5</v>
      </c>
      <c r="B10" s="93" t="s">
        <v>17</v>
      </c>
      <c r="C10" s="25">
        <v>3</v>
      </c>
      <c r="D10" s="25">
        <v>1</v>
      </c>
      <c r="E10" s="114">
        <v>142</v>
      </c>
      <c r="F10" s="114">
        <v>177</v>
      </c>
      <c r="G10" s="114">
        <v>184</v>
      </c>
      <c r="H10" s="114">
        <v>136</v>
      </c>
      <c r="I10" s="26">
        <v>8</v>
      </c>
      <c r="J10" s="26">
        <f t="shared" si="0"/>
        <v>527</v>
      </c>
      <c r="K10" s="129">
        <f t="shared" si="1"/>
        <v>192</v>
      </c>
      <c r="L10" s="106">
        <f t="shared" si="2"/>
        <v>176</v>
      </c>
      <c r="M10" s="144">
        <v>4</v>
      </c>
    </row>
    <row r="11" spans="1:13" s="145" customFormat="1" x14ac:dyDescent="0.25">
      <c r="A11" s="146">
        <v>6</v>
      </c>
      <c r="B11" s="92" t="s">
        <v>64</v>
      </c>
      <c r="C11" s="32">
        <v>4</v>
      </c>
      <c r="D11" s="32">
        <v>2</v>
      </c>
      <c r="E11" s="96">
        <v>168</v>
      </c>
      <c r="F11" s="96">
        <v>165</v>
      </c>
      <c r="G11" s="96">
        <v>157</v>
      </c>
      <c r="H11" s="96">
        <v>176</v>
      </c>
      <c r="I11" s="56">
        <v>0</v>
      </c>
      <c r="J11" s="56">
        <f t="shared" si="0"/>
        <v>509</v>
      </c>
      <c r="K11" s="56">
        <f t="shared" si="1"/>
        <v>176</v>
      </c>
      <c r="L11" s="99">
        <f t="shared" si="2"/>
        <v>170</v>
      </c>
      <c r="M11" s="147">
        <v>3</v>
      </c>
    </row>
    <row r="12" spans="1:13" s="148" customFormat="1" x14ac:dyDescent="0.25">
      <c r="A12" s="146">
        <v>7</v>
      </c>
      <c r="B12" s="92" t="s">
        <v>37</v>
      </c>
      <c r="C12" s="32">
        <v>2</v>
      </c>
      <c r="D12" s="32">
        <v>3</v>
      </c>
      <c r="E12" s="96">
        <v>164</v>
      </c>
      <c r="F12" s="96">
        <v>138</v>
      </c>
      <c r="G12" s="96">
        <v>159</v>
      </c>
      <c r="H12" s="96">
        <v>159</v>
      </c>
      <c r="I12" s="56">
        <v>0</v>
      </c>
      <c r="J12" s="56">
        <f t="shared" si="0"/>
        <v>482</v>
      </c>
      <c r="K12" s="56">
        <f t="shared" si="1"/>
        <v>164</v>
      </c>
      <c r="L12" s="99">
        <f t="shared" si="2"/>
        <v>161</v>
      </c>
      <c r="M12" s="147">
        <v>2</v>
      </c>
    </row>
    <row r="13" spans="1:13" s="148" customFormat="1" x14ac:dyDescent="0.25">
      <c r="A13" s="146">
        <v>8</v>
      </c>
      <c r="B13" s="92" t="s">
        <v>20</v>
      </c>
      <c r="C13" s="32">
        <v>1</v>
      </c>
      <c r="D13" s="32">
        <v>2</v>
      </c>
      <c r="E13" s="96">
        <v>99</v>
      </c>
      <c r="F13" s="96">
        <v>100</v>
      </c>
      <c r="G13" s="96">
        <v>162</v>
      </c>
      <c r="H13" s="96">
        <v>166</v>
      </c>
      <c r="I13" s="56">
        <v>0</v>
      </c>
      <c r="J13" s="56">
        <f t="shared" si="0"/>
        <v>428</v>
      </c>
      <c r="K13" s="56">
        <f t="shared" si="1"/>
        <v>166</v>
      </c>
      <c r="L13" s="99">
        <f t="shared" si="2"/>
        <v>143</v>
      </c>
      <c r="M13" s="147">
        <v>1</v>
      </c>
    </row>
    <row r="14" spans="1:13" s="10" customFormat="1" x14ac:dyDescent="0.2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5">
      <c r="A15" s="28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5">
      <c r="A16" s="28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13" ht="21" x14ac:dyDescent="0.35">
      <c r="A17" s="149"/>
      <c r="B17" s="150" t="str">
        <f>B9</f>
        <v>Куклин Игорь</v>
      </c>
      <c r="C17" s="454">
        <f>H9</f>
        <v>204</v>
      </c>
      <c r="D17" s="454"/>
      <c r="E17" s="72" t="s">
        <v>47</v>
      </c>
      <c r="F17" s="151"/>
      <c r="G17" s="152"/>
      <c r="H17" s="152"/>
      <c r="I17" s="152"/>
      <c r="J17" s="152"/>
      <c r="K17" s="153"/>
      <c r="L17" s="153"/>
      <c r="M17" s="153"/>
    </row>
    <row r="18" spans="1:13" ht="21" x14ac:dyDescent="0.35">
      <c r="A18" s="130"/>
      <c r="B18" s="65"/>
      <c r="C18" s="153"/>
      <c r="D18" s="154"/>
      <c r="E18" s="65"/>
      <c r="F18" s="152"/>
      <c r="G18" s="152"/>
      <c r="H18" s="152"/>
      <c r="I18" s="152"/>
      <c r="J18" s="152"/>
      <c r="K18" s="153"/>
      <c r="L18" s="153"/>
      <c r="M18" s="153"/>
    </row>
    <row r="19" spans="1:13" ht="21" x14ac:dyDescent="0.35">
      <c r="A19" s="130"/>
      <c r="B19" s="155" t="str">
        <f>B6</f>
        <v>Шенцев Сергей</v>
      </c>
      <c r="C19" s="454">
        <f>L6</f>
        <v>190</v>
      </c>
      <c r="D19" s="454"/>
      <c r="E19" s="66" t="s">
        <v>48</v>
      </c>
      <c r="F19" s="156"/>
      <c r="G19" s="156"/>
      <c r="H19" s="156"/>
      <c r="I19" s="156"/>
      <c r="J19" s="156"/>
      <c r="K19" s="157"/>
      <c r="L19" s="157"/>
      <c r="M19" s="157"/>
    </row>
  </sheetData>
  <mergeCells count="13">
    <mergeCell ref="A1:M1"/>
    <mergeCell ref="A2:M2"/>
    <mergeCell ref="A4:A5"/>
    <mergeCell ref="B4:B5"/>
    <mergeCell ref="C4:D4"/>
    <mergeCell ref="E4:H4"/>
    <mergeCell ref="I4:I5"/>
    <mergeCell ref="J4:J5"/>
    <mergeCell ref="K4:K5"/>
    <mergeCell ref="L4:L5"/>
    <mergeCell ref="M4:M5"/>
    <mergeCell ref="C17:D17"/>
    <mergeCell ref="C19:D19"/>
  </mergeCells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50"/>
  <sheetViews>
    <sheetView zoomScaleNormal="10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Y31" sqref="Y31"/>
    </sheetView>
  </sheetViews>
  <sheetFormatPr defaultRowHeight="12.75" x14ac:dyDescent="0.2"/>
  <cols>
    <col min="1" max="1" width="9.85546875" style="2" customWidth="1"/>
    <col min="2" max="2" width="21.5703125" customWidth="1"/>
    <col min="3" max="3" width="7" style="7" bestFit="1" customWidth="1"/>
    <col min="4" max="4" width="5" style="48" bestFit="1" customWidth="1"/>
    <col min="5" max="6" width="5.28515625" style="48" bestFit="1" customWidth="1"/>
    <col min="7" max="7" width="5.140625" style="48" bestFit="1" customWidth="1"/>
    <col min="8" max="8" width="5.28515625" style="48" bestFit="1" customWidth="1"/>
    <col min="9" max="9" width="5.28515625" style="48" customWidth="1"/>
    <col min="10" max="10" width="5.28515625" style="48" bestFit="1" customWidth="1"/>
    <col min="11" max="12" width="5" style="48" customWidth="1"/>
    <col min="13" max="13" width="5.140625" style="48" bestFit="1" customWidth="1"/>
    <col min="14" max="14" width="4.5703125" style="48" bestFit="1" customWidth="1"/>
    <col min="15" max="15" width="4.85546875" style="48" bestFit="1" customWidth="1"/>
    <col min="16" max="16" width="7.42578125" bestFit="1" customWidth="1"/>
    <col min="17" max="17" width="13.28515625" bestFit="1" customWidth="1"/>
    <col min="18" max="18" width="5.7109375" bestFit="1" customWidth="1"/>
    <col min="20" max="20" width="4.85546875" style="130" customWidth="1"/>
  </cols>
  <sheetData>
    <row r="1" spans="1:25" ht="25.5" customHeight="1" x14ac:dyDescent="0.2">
      <c r="A1" s="466" t="s">
        <v>53</v>
      </c>
      <c r="B1" s="466"/>
      <c r="C1" s="466"/>
      <c r="D1" s="466"/>
      <c r="E1" s="466"/>
      <c r="F1" s="466"/>
      <c r="G1" s="466"/>
      <c r="H1" s="466"/>
      <c r="I1" s="81"/>
    </row>
    <row r="2" spans="1:25" ht="21" customHeight="1" x14ac:dyDescent="0.2">
      <c r="A2" s="466" t="s">
        <v>52</v>
      </c>
      <c r="B2" s="466"/>
      <c r="C2" s="466"/>
      <c r="D2" s="466"/>
      <c r="E2" s="466"/>
      <c r="F2" s="466"/>
      <c r="G2" s="466"/>
      <c r="H2" s="466"/>
    </row>
    <row r="3" spans="1:25" ht="21.75" thickBot="1" x14ac:dyDescent="0.25">
      <c r="A3" s="467" t="s">
        <v>68</v>
      </c>
      <c r="B3" s="467"/>
      <c r="C3" s="467"/>
      <c r="D3" s="467"/>
      <c r="E3" s="467"/>
      <c r="F3" s="467"/>
      <c r="G3" s="467"/>
      <c r="H3" s="467"/>
      <c r="I3" s="134"/>
      <c r="J3" s="318" t="s">
        <v>91</v>
      </c>
    </row>
    <row r="4" spans="1:25" x14ac:dyDescent="0.2">
      <c r="A4" s="177"/>
      <c r="B4" s="168"/>
      <c r="C4" s="168"/>
      <c r="D4" s="86">
        <v>25</v>
      </c>
      <c r="E4" s="86">
        <v>14</v>
      </c>
      <c r="F4" s="86">
        <v>19</v>
      </c>
      <c r="G4" s="86">
        <v>17</v>
      </c>
      <c r="H4" s="86">
        <v>15</v>
      </c>
      <c r="I4" s="82">
        <v>5</v>
      </c>
      <c r="J4" s="80">
        <v>9</v>
      </c>
      <c r="K4" s="112">
        <v>23</v>
      </c>
      <c r="L4" s="112">
        <v>20</v>
      </c>
      <c r="M4" s="80">
        <v>17</v>
      </c>
      <c r="N4" s="112">
        <v>8</v>
      </c>
      <c r="O4" s="159">
        <v>20</v>
      </c>
      <c r="Q4" s="468" t="s">
        <v>42</v>
      </c>
      <c r="R4" s="470" t="s">
        <v>12</v>
      </c>
    </row>
    <row r="5" spans="1:25" ht="13.5" thickBot="1" x14ac:dyDescent="0.25">
      <c r="A5" s="178" t="s">
        <v>54</v>
      </c>
      <c r="B5" s="185" t="s">
        <v>5</v>
      </c>
      <c r="C5" s="186" t="s">
        <v>1</v>
      </c>
      <c r="D5" s="187" t="s">
        <v>23</v>
      </c>
      <c r="E5" s="187" t="s">
        <v>24</v>
      </c>
      <c r="F5" s="187" t="s">
        <v>25</v>
      </c>
      <c r="G5" s="187" t="s">
        <v>26</v>
      </c>
      <c r="H5" s="187" t="s">
        <v>27</v>
      </c>
      <c r="I5" s="187" t="s">
        <v>28</v>
      </c>
      <c r="J5" s="187" t="s">
        <v>29</v>
      </c>
      <c r="K5" s="187" t="s">
        <v>29</v>
      </c>
      <c r="L5" s="187" t="s">
        <v>93</v>
      </c>
      <c r="M5" s="187" t="s">
        <v>30</v>
      </c>
      <c r="N5" s="187" t="s">
        <v>31</v>
      </c>
      <c r="O5" s="188" t="s">
        <v>32</v>
      </c>
      <c r="P5" s="19"/>
      <c r="Q5" s="469"/>
      <c r="R5" s="471"/>
    </row>
    <row r="6" spans="1:25" s="29" customFormat="1" ht="17.25" customHeight="1" x14ac:dyDescent="0.25">
      <c r="A6" s="135">
        <v>1</v>
      </c>
      <c r="B6" s="189" t="s">
        <v>21</v>
      </c>
      <c r="C6" s="190">
        <f t="shared" ref="C6:C17" si="0">LARGE(D6:O6,1)+LARGE(D6:O6,2)+LARGE(D6:O6,3)+LARGE(D6:O6,4)+LARGE(D6:O6,5)+LARGE(D6:O6,6)+LARGE(D6:O6,7)+LARGE(D6:O6,8)</f>
        <v>116</v>
      </c>
      <c r="D6" s="191">
        <v>14</v>
      </c>
      <c r="E6" s="191">
        <v>6</v>
      </c>
      <c r="F6" s="191">
        <v>5</v>
      </c>
      <c r="G6" s="191">
        <v>7</v>
      </c>
      <c r="H6" s="191">
        <v>10</v>
      </c>
      <c r="I6" s="191">
        <v>18</v>
      </c>
      <c r="J6" s="191">
        <v>24</v>
      </c>
      <c r="K6" s="191">
        <v>12</v>
      </c>
      <c r="L6" s="191">
        <v>19</v>
      </c>
      <c r="M6" s="191">
        <v>12</v>
      </c>
      <c r="N6" s="191">
        <v>0</v>
      </c>
      <c r="O6" s="192">
        <v>5</v>
      </c>
      <c r="Q6" s="107">
        <v>1</v>
      </c>
      <c r="R6" s="108">
        <v>39</v>
      </c>
      <c r="S6" s="2"/>
      <c r="T6" s="28">
        <v>20</v>
      </c>
    </row>
    <row r="7" spans="1:25" s="29" customFormat="1" ht="17.25" customHeight="1" x14ac:dyDescent="0.25">
      <c r="A7" s="136">
        <v>2</v>
      </c>
      <c r="B7" s="193" t="s">
        <v>20</v>
      </c>
      <c r="C7" s="197">
        <f t="shared" si="0"/>
        <v>87</v>
      </c>
      <c r="D7" s="195">
        <v>16</v>
      </c>
      <c r="E7" s="195">
        <v>4</v>
      </c>
      <c r="F7" s="195">
        <v>6</v>
      </c>
      <c r="G7" s="195">
        <v>14</v>
      </c>
      <c r="H7" s="195">
        <v>8</v>
      </c>
      <c r="I7" s="195">
        <v>16</v>
      </c>
      <c r="J7" s="195">
        <v>16</v>
      </c>
      <c r="K7" s="195">
        <v>7</v>
      </c>
      <c r="L7" s="195">
        <v>0</v>
      </c>
      <c r="M7" s="195">
        <v>0</v>
      </c>
      <c r="N7" s="195">
        <v>2</v>
      </c>
      <c r="O7" s="196">
        <v>1</v>
      </c>
      <c r="Q7" s="107">
        <v>2</v>
      </c>
      <c r="R7" s="108">
        <v>36</v>
      </c>
      <c r="S7" s="2"/>
      <c r="T7" s="28">
        <v>19</v>
      </c>
    </row>
    <row r="8" spans="1:25" s="23" customFormat="1" ht="17.25" customHeight="1" x14ac:dyDescent="0.25">
      <c r="A8" s="136">
        <v>3</v>
      </c>
      <c r="B8" s="193" t="s">
        <v>40</v>
      </c>
      <c r="C8" s="197">
        <f t="shared" si="0"/>
        <v>86</v>
      </c>
      <c r="D8" s="195">
        <v>10</v>
      </c>
      <c r="E8" s="195">
        <v>7</v>
      </c>
      <c r="F8" s="195">
        <v>10</v>
      </c>
      <c r="G8" s="195">
        <v>5</v>
      </c>
      <c r="H8" s="195">
        <v>3</v>
      </c>
      <c r="I8" s="195">
        <v>14</v>
      </c>
      <c r="J8" s="195">
        <v>21</v>
      </c>
      <c r="K8" s="195">
        <v>3</v>
      </c>
      <c r="L8" s="195">
        <v>5</v>
      </c>
      <c r="M8" s="195">
        <v>8</v>
      </c>
      <c r="N8" s="195">
        <v>10</v>
      </c>
      <c r="O8" s="196">
        <v>6</v>
      </c>
      <c r="Q8" s="107">
        <v>3</v>
      </c>
      <c r="R8" s="108">
        <v>33</v>
      </c>
      <c r="S8" s="2"/>
      <c r="T8" s="28">
        <v>18</v>
      </c>
    </row>
    <row r="9" spans="1:25" s="23" customFormat="1" ht="17.25" customHeight="1" x14ac:dyDescent="0.25">
      <c r="A9" s="136">
        <v>4</v>
      </c>
      <c r="B9" s="193" t="s">
        <v>13</v>
      </c>
      <c r="C9" s="194">
        <f t="shared" si="0"/>
        <v>84</v>
      </c>
      <c r="D9" s="195">
        <v>0</v>
      </c>
      <c r="E9" s="195">
        <v>0</v>
      </c>
      <c r="F9" s="195">
        <v>12</v>
      </c>
      <c r="G9" s="195">
        <v>12</v>
      </c>
      <c r="H9" s="195">
        <v>12</v>
      </c>
      <c r="I9" s="195">
        <v>7</v>
      </c>
      <c r="J9" s="195">
        <v>14</v>
      </c>
      <c r="K9" s="195">
        <v>10</v>
      </c>
      <c r="L9" s="195">
        <v>3</v>
      </c>
      <c r="M9" s="195">
        <v>14</v>
      </c>
      <c r="N9" s="195">
        <v>0</v>
      </c>
      <c r="O9" s="196">
        <v>3</v>
      </c>
      <c r="Q9" s="107">
        <v>4</v>
      </c>
      <c r="R9" s="108">
        <v>30</v>
      </c>
      <c r="S9" s="2"/>
      <c r="T9" s="28">
        <v>17</v>
      </c>
    </row>
    <row r="10" spans="1:25" ht="17.25" customHeight="1" x14ac:dyDescent="0.25">
      <c r="A10" s="136">
        <v>5</v>
      </c>
      <c r="B10" s="200" t="s">
        <v>37</v>
      </c>
      <c r="C10" s="197">
        <f t="shared" si="0"/>
        <v>72</v>
      </c>
      <c r="D10" s="195">
        <v>6</v>
      </c>
      <c r="E10" s="195">
        <v>0</v>
      </c>
      <c r="F10" s="195">
        <v>3</v>
      </c>
      <c r="G10" s="195">
        <v>21</v>
      </c>
      <c r="H10" s="195">
        <v>1</v>
      </c>
      <c r="I10" s="195">
        <v>10</v>
      </c>
      <c r="J10" s="195">
        <v>5</v>
      </c>
      <c r="K10" s="195">
        <v>1</v>
      </c>
      <c r="L10" s="195">
        <v>14</v>
      </c>
      <c r="M10" s="195">
        <v>8</v>
      </c>
      <c r="N10" s="195">
        <v>5</v>
      </c>
      <c r="O10" s="196">
        <v>2</v>
      </c>
      <c r="Q10" s="107">
        <v>5</v>
      </c>
      <c r="R10" s="108">
        <v>27</v>
      </c>
      <c r="S10" s="2"/>
      <c r="T10" s="28">
        <v>16</v>
      </c>
    </row>
    <row r="11" spans="1:25" ht="17.25" customHeight="1" x14ac:dyDescent="0.25">
      <c r="A11" s="136">
        <v>6</v>
      </c>
      <c r="B11" s="193" t="s">
        <v>18</v>
      </c>
      <c r="C11" s="197">
        <f t="shared" si="0"/>
        <v>70</v>
      </c>
      <c r="D11" s="195">
        <v>7</v>
      </c>
      <c r="E11" s="195">
        <v>0</v>
      </c>
      <c r="F11" s="195">
        <v>4</v>
      </c>
      <c r="G11" s="195">
        <v>0</v>
      </c>
      <c r="H11" s="195">
        <v>0</v>
      </c>
      <c r="I11" s="195">
        <v>14</v>
      </c>
      <c r="J11" s="195">
        <v>8</v>
      </c>
      <c r="K11" s="195">
        <v>0</v>
      </c>
      <c r="L11" s="195">
        <v>12</v>
      </c>
      <c r="M11" s="195">
        <v>5</v>
      </c>
      <c r="N11" s="195">
        <v>12</v>
      </c>
      <c r="O11" s="196">
        <v>8</v>
      </c>
      <c r="Q11" s="107">
        <v>6</v>
      </c>
      <c r="R11" s="108">
        <v>24</v>
      </c>
      <c r="S11" s="2"/>
      <c r="T11" s="28">
        <v>15</v>
      </c>
    </row>
    <row r="12" spans="1:25" s="23" customFormat="1" ht="17.25" customHeight="1" x14ac:dyDescent="0.25">
      <c r="A12" s="136">
        <v>7</v>
      </c>
      <c r="B12" s="198" t="s">
        <v>17</v>
      </c>
      <c r="C12" s="201">
        <f t="shared" si="0"/>
        <v>58</v>
      </c>
      <c r="D12" s="195">
        <v>1</v>
      </c>
      <c r="E12" s="195">
        <v>5</v>
      </c>
      <c r="F12" s="195">
        <v>7</v>
      </c>
      <c r="G12" s="195">
        <v>4</v>
      </c>
      <c r="H12" s="195">
        <v>2</v>
      </c>
      <c r="I12" s="195">
        <v>1</v>
      </c>
      <c r="J12" s="195">
        <v>10</v>
      </c>
      <c r="K12" s="195">
        <v>4</v>
      </c>
      <c r="L12" s="195">
        <v>10</v>
      </c>
      <c r="M12" s="195">
        <v>1</v>
      </c>
      <c r="N12" s="195">
        <v>14</v>
      </c>
      <c r="O12" s="196">
        <v>4</v>
      </c>
      <c r="Q12" s="107">
        <v>7</v>
      </c>
      <c r="R12" s="108">
        <v>21</v>
      </c>
      <c r="S12" s="2"/>
      <c r="T12" s="28">
        <v>14</v>
      </c>
      <c r="U12" s="2"/>
    </row>
    <row r="13" spans="1:25" s="19" customFormat="1" ht="17.25" customHeight="1" thickBot="1" x14ac:dyDescent="0.3">
      <c r="A13" s="394">
        <v>8</v>
      </c>
      <c r="B13" s="206" t="s">
        <v>15</v>
      </c>
      <c r="C13" s="395">
        <f t="shared" si="0"/>
        <v>57</v>
      </c>
      <c r="D13" s="202">
        <v>12</v>
      </c>
      <c r="E13" s="202">
        <v>0</v>
      </c>
      <c r="F13" s="202">
        <v>8</v>
      </c>
      <c r="G13" s="202">
        <v>10</v>
      </c>
      <c r="H13" s="202">
        <v>7</v>
      </c>
      <c r="I13" s="202">
        <v>3</v>
      </c>
      <c r="J13" s="202">
        <v>4</v>
      </c>
      <c r="K13" s="202">
        <v>2</v>
      </c>
      <c r="L13" s="202">
        <v>10</v>
      </c>
      <c r="M13" s="202">
        <v>2</v>
      </c>
      <c r="N13" s="202">
        <v>3</v>
      </c>
      <c r="O13" s="203">
        <v>0</v>
      </c>
      <c r="P13" s="23"/>
      <c r="Q13" s="107">
        <v>8</v>
      </c>
      <c r="R13" s="108">
        <v>18</v>
      </c>
      <c r="S13" s="2"/>
      <c r="T13" s="28">
        <v>13</v>
      </c>
      <c r="U13" s="2"/>
    </row>
    <row r="14" spans="1:25" s="23" customFormat="1" ht="17.25" customHeight="1" x14ac:dyDescent="0.25">
      <c r="A14" s="389">
        <v>9</v>
      </c>
      <c r="B14" s="390" t="s">
        <v>22</v>
      </c>
      <c r="C14" s="391">
        <f t="shared" si="0"/>
        <v>54</v>
      </c>
      <c r="D14" s="392">
        <v>8</v>
      </c>
      <c r="E14" s="392">
        <v>3</v>
      </c>
      <c r="F14" s="392"/>
      <c r="G14" s="392">
        <v>3</v>
      </c>
      <c r="H14" s="392">
        <v>4</v>
      </c>
      <c r="I14" s="392">
        <v>5</v>
      </c>
      <c r="J14" s="392">
        <v>6</v>
      </c>
      <c r="K14" s="392">
        <v>6</v>
      </c>
      <c r="L14" s="392">
        <v>7</v>
      </c>
      <c r="M14" s="392">
        <v>10</v>
      </c>
      <c r="N14" s="392">
        <v>8</v>
      </c>
      <c r="O14" s="393"/>
      <c r="P14" s="19"/>
      <c r="Q14" s="107">
        <v>9</v>
      </c>
      <c r="R14" s="108">
        <v>16</v>
      </c>
      <c r="S14" s="2"/>
      <c r="T14" s="28">
        <v>12</v>
      </c>
      <c r="U14" s="2"/>
    </row>
    <row r="15" spans="1:25" s="23" customFormat="1" ht="17.25" customHeight="1" x14ac:dyDescent="0.25">
      <c r="A15" s="46">
        <v>10</v>
      </c>
      <c r="B15" s="198" t="s">
        <v>14</v>
      </c>
      <c r="C15" s="199">
        <f t="shared" si="0"/>
        <v>42</v>
      </c>
      <c r="D15" s="195">
        <v>0</v>
      </c>
      <c r="E15" s="195">
        <v>0</v>
      </c>
      <c r="F15" s="195">
        <v>0</v>
      </c>
      <c r="G15" s="195">
        <v>8</v>
      </c>
      <c r="H15" s="195">
        <v>5</v>
      </c>
      <c r="I15" s="195">
        <v>4</v>
      </c>
      <c r="J15" s="195">
        <v>7</v>
      </c>
      <c r="K15" s="195">
        <v>8</v>
      </c>
      <c r="L15" s="195">
        <v>6</v>
      </c>
      <c r="M15" s="195">
        <v>0</v>
      </c>
      <c r="N15" s="195">
        <v>4</v>
      </c>
      <c r="O15" s="196">
        <v>0</v>
      </c>
      <c r="Q15" s="107">
        <v>10</v>
      </c>
      <c r="R15" s="108">
        <v>14</v>
      </c>
      <c r="S15" s="2"/>
      <c r="T15" s="28">
        <v>11</v>
      </c>
      <c r="U15" s="2"/>
      <c r="W15" s="19"/>
      <c r="X15" s="19"/>
      <c r="Y15" s="19"/>
    </row>
    <row r="16" spans="1:25" s="22" customFormat="1" ht="17.25" customHeight="1" x14ac:dyDescent="0.25">
      <c r="A16" s="46">
        <v>11</v>
      </c>
      <c r="B16" s="198" t="s">
        <v>19</v>
      </c>
      <c r="C16" s="199">
        <f t="shared" si="0"/>
        <v>34</v>
      </c>
      <c r="D16" s="195">
        <v>5</v>
      </c>
      <c r="E16" s="195">
        <v>2</v>
      </c>
      <c r="F16" s="195">
        <v>1</v>
      </c>
      <c r="G16" s="195">
        <v>2</v>
      </c>
      <c r="H16" s="195">
        <v>6</v>
      </c>
      <c r="I16" s="195">
        <v>7</v>
      </c>
      <c r="J16" s="195">
        <v>3</v>
      </c>
      <c r="K16" s="195">
        <v>0</v>
      </c>
      <c r="L16" s="195">
        <v>1</v>
      </c>
      <c r="M16" s="195">
        <v>3</v>
      </c>
      <c r="N16" s="195">
        <v>6</v>
      </c>
      <c r="O16" s="196">
        <v>0</v>
      </c>
      <c r="P16" s="23"/>
      <c r="Q16" s="109">
        <v>11</v>
      </c>
      <c r="R16" s="33">
        <v>12</v>
      </c>
      <c r="S16" s="28"/>
      <c r="T16" s="28">
        <v>10</v>
      </c>
    </row>
    <row r="17" spans="1:25" s="23" customFormat="1" ht="17.25" customHeight="1" x14ac:dyDescent="0.25">
      <c r="A17" s="46">
        <v>12</v>
      </c>
      <c r="B17" s="193" t="s">
        <v>16</v>
      </c>
      <c r="C17" s="197">
        <f t="shared" si="0"/>
        <v>34</v>
      </c>
      <c r="D17" s="195">
        <v>0</v>
      </c>
      <c r="E17" s="195">
        <v>0</v>
      </c>
      <c r="F17" s="195">
        <v>0</v>
      </c>
      <c r="G17" s="195">
        <v>0</v>
      </c>
      <c r="H17" s="195">
        <v>0</v>
      </c>
      <c r="I17" s="195">
        <v>0</v>
      </c>
      <c r="J17" s="195">
        <v>12</v>
      </c>
      <c r="K17" s="195">
        <v>5</v>
      </c>
      <c r="L17" s="195">
        <v>4</v>
      </c>
      <c r="M17" s="195">
        <v>6</v>
      </c>
      <c r="N17" s="195">
        <v>7</v>
      </c>
      <c r="O17" s="196">
        <v>0</v>
      </c>
      <c r="P17" s="22"/>
      <c r="Q17" s="107">
        <v>12</v>
      </c>
      <c r="R17" s="108">
        <v>10</v>
      </c>
      <c r="S17" s="2"/>
      <c r="T17" s="28">
        <v>9</v>
      </c>
    </row>
    <row r="18" spans="1:25" s="23" customFormat="1" ht="17.25" customHeight="1" x14ac:dyDescent="0.25">
      <c r="A18" s="46">
        <v>13</v>
      </c>
      <c r="B18" s="193" t="s">
        <v>82</v>
      </c>
      <c r="C18" s="197">
        <f>LARGE(D18:O18,1)+LARGE(D18:O18,2)+LARGE(D18:O18,3)+LARGE(D18:O18,4)+LARGE(D18:O18,5)+LARGE(D18:O18,6)+LARGE(D18:O18,7)+LARGE(D18:O18,8)</f>
        <v>18</v>
      </c>
      <c r="D18" s="195">
        <v>0</v>
      </c>
      <c r="E18" s="195">
        <v>0</v>
      </c>
      <c r="F18" s="195">
        <v>0</v>
      </c>
      <c r="G18" s="195">
        <v>0</v>
      </c>
      <c r="H18" s="195">
        <v>0</v>
      </c>
      <c r="I18" s="195">
        <v>0</v>
      </c>
      <c r="J18" s="195">
        <v>18</v>
      </c>
      <c r="K18" s="195">
        <v>0</v>
      </c>
      <c r="L18" s="195">
        <v>0</v>
      </c>
      <c r="M18" s="195">
        <v>0</v>
      </c>
      <c r="N18" s="195">
        <v>0</v>
      </c>
      <c r="O18" s="196">
        <v>0</v>
      </c>
      <c r="Q18" s="107">
        <v>13</v>
      </c>
      <c r="R18" s="108">
        <v>8</v>
      </c>
      <c r="S18" s="2"/>
      <c r="T18" s="28">
        <v>8</v>
      </c>
    </row>
    <row r="19" spans="1:25" s="23" customFormat="1" ht="17.25" customHeight="1" x14ac:dyDescent="0.25">
      <c r="A19" s="46">
        <v>14</v>
      </c>
      <c r="B19" s="193" t="s">
        <v>75</v>
      </c>
      <c r="C19" s="197">
        <f>LARGE(D19:O19,1)+LARGE(D19:O19,2)+LARGE(D19:O19,3)+LARGE(D19:O19,4)+LARGE(D19:O19,5)+LARGE(D19:O19,6)+LARGE(D19:O19,7)+LARGE(D19:O19,8)</f>
        <v>17</v>
      </c>
      <c r="D19" s="195">
        <v>0</v>
      </c>
      <c r="E19" s="195">
        <v>0</v>
      </c>
      <c r="F19" s="195">
        <v>0</v>
      </c>
      <c r="G19" s="195">
        <v>0</v>
      </c>
      <c r="H19" s="195">
        <v>0</v>
      </c>
      <c r="I19" s="195">
        <v>10</v>
      </c>
      <c r="J19" s="195">
        <v>0</v>
      </c>
      <c r="K19" s="195">
        <v>0</v>
      </c>
      <c r="L19" s="195">
        <v>0</v>
      </c>
      <c r="M19" s="195">
        <v>0</v>
      </c>
      <c r="N19" s="195">
        <v>0</v>
      </c>
      <c r="O19" s="196">
        <v>7</v>
      </c>
      <c r="P19" s="22"/>
      <c r="Q19" s="107">
        <v>14</v>
      </c>
      <c r="R19" s="108">
        <v>7</v>
      </c>
      <c r="S19" s="2"/>
      <c r="T19" s="28">
        <v>7</v>
      </c>
    </row>
    <row r="20" spans="1:25" s="23" customFormat="1" ht="17.25" customHeight="1" x14ac:dyDescent="0.25">
      <c r="A20" s="46">
        <v>15</v>
      </c>
      <c r="B20" s="198" t="s">
        <v>44</v>
      </c>
      <c r="C20" s="201">
        <v>6</v>
      </c>
      <c r="D20" s="195">
        <v>2</v>
      </c>
      <c r="E20" s="195">
        <v>1</v>
      </c>
      <c r="F20" s="195">
        <v>2</v>
      </c>
      <c r="G20" s="195">
        <v>1</v>
      </c>
      <c r="H20" s="195">
        <v>0</v>
      </c>
      <c r="I20" s="195">
        <v>0</v>
      </c>
      <c r="J20" s="195">
        <v>0</v>
      </c>
      <c r="K20" s="195">
        <v>0</v>
      </c>
      <c r="L20" s="195">
        <v>0</v>
      </c>
      <c r="M20" s="195">
        <v>0</v>
      </c>
      <c r="N20" s="195">
        <v>2</v>
      </c>
      <c r="O20" s="196">
        <v>0</v>
      </c>
      <c r="P20" s="22"/>
      <c r="Q20" s="107">
        <v>15</v>
      </c>
      <c r="R20" s="108">
        <v>6</v>
      </c>
      <c r="S20" s="2"/>
      <c r="T20" s="28">
        <v>6</v>
      </c>
    </row>
    <row r="21" spans="1:25" s="23" customFormat="1" ht="15.75" x14ac:dyDescent="0.25">
      <c r="A21" s="208">
        <v>16</v>
      </c>
      <c r="B21" s="317" t="s">
        <v>79</v>
      </c>
      <c r="C21" s="197">
        <f>LARGE(D21:O21,1)+LARGE(D21:O21,2)+LARGE(D21:O21,3)+LARGE(D21:O21,4)+LARGE(D21:O21,5)+LARGE(D21:O21,6)+LARGE(D21:O21,7)+LARGE(D21:O21,8)</f>
        <v>5</v>
      </c>
      <c r="D21" s="195">
        <v>0</v>
      </c>
      <c r="E21" s="195">
        <v>0</v>
      </c>
      <c r="F21" s="195">
        <v>0</v>
      </c>
      <c r="G21" s="195">
        <v>0</v>
      </c>
      <c r="H21" s="195">
        <v>0</v>
      </c>
      <c r="I21" s="195">
        <v>0</v>
      </c>
      <c r="J21" s="195">
        <v>2</v>
      </c>
      <c r="K21" s="195">
        <v>0</v>
      </c>
      <c r="L21" s="195">
        <v>3</v>
      </c>
      <c r="M21" s="195">
        <v>0</v>
      </c>
      <c r="N21" s="195">
        <v>0</v>
      </c>
      <c r="O21" s="196">
        <v>0</v>
      </c>
      <c r="P21" s="22"/>
      <c r="Q21" s="107">
        <v>16</v>
      </c>
      <c r="R21" s="108">
        <v>5</v>
      </c>
      <c r="S21" s="2"/>
      <c r="T21" s="28">
        <v>5</v>
      </c>
    </row>
    <row r="22" spans="1:25" s="23" customFormat="1" ht="17.25" customHeight="1" x14ac:dyDescent="0.25">
      <c r="A22" s="208">
        <v>17</v>
      </c>
      <c r="B22" s="317" t="s">
        <v>95</v>
      </c>
      <c r="C22" s="197">
        <f>LARGE(D22:O22,1)+LARGE(D22:O22,2)+LARGE(D22:O22,3)+LARGE(D22:O22,4)+LARGE(D22:O22,5)+LARGE(D22:O22,6)+LARGE(D22:O22,7)+LARGE(D22:O22,8)</f>
        <v>4</v>
      </c>
      <c r="D22" s="195">
        <v>0</v>
      </c>
      <c r="E22" s="195">
        <v>0</v>
      </c>
      <c r="F22" s="195">
        <v>0</v>
      </c>
      <c r="G22" s="195">
        <v>0</v>
      </c>
      <c r="H22" s="195">
        <v>0</v>
      </c>
      <c r="I22" s="195">
        <v>0</v>
      </c>
      <c r="J22" s="195">
        <v>0</v>
      </c>
      <c r="K22" s="195">
        <v>0</v>
      </c>
      <c r="L22" s="195">
        <v>0</v>
      </c>
      <c r="M22" s="195">
        <v>4</v>
      </c>
      <c r="N22" s="195">
        <v>0</v>
      </c>
      <c r="O22" s="196">
        <v>0</v>
      </c>
      <c r="P22" s="22"/>
      <c r="Q22" s="107">
        <v>17</v>
      </c>
      <c r="R22" s="108">
        <v>4</v>
      </c>
      <c r="S22" s="2"/>
      <c r="T22" s="28">
        <v>4</v>
      </c>
    </row>
    <row r="23" spans="1:25" s="23" customFormat="1" ht="17.25" customHeight="1" x14ac:dyDescent="0.25">
      <c r="A23" s="208">
        <v>18</v>
      </c>
      <c r="B23" s="209" t="s">
        <v>76</v>
      </c>
      <c r="C23" s="201">
        <f>LARGE(D23:O23,1)+LARGE(D23:O23,2)+LARGE(D23:O23,3)+LARGE(D23:O23,4)+LARGE(D23:O23,5)+LARGE(D23:O23,6)+LARGE(D23:O23,7)+LARGE(D23:O23,8)</f>
        <v>1</v>
      </c>
      <c r="D23" s="195">
        <v>0</v>
      </c>
      <c r="E23" s="195">
        <v>0</v>
      </c>
      <c r="F23" s="195">
        <v>0</v>
      </c>
      <c r="G23" s="195">
        <v>0</v>
      </c>
      <c r="H23" s="195">
        <v>0</v>
      </c>
      <c r="I23" s="195">
        <v>1</v>
      </c>
      <c r="J23" s="195">
        <v>0</v>
      </c>
      <c r="K23" s="195">
        <v>0</v>
      </c>
      <c r="L23" s="195">
        <v>0</v>
      </c>
      <c r="M23" s="195">
        <v>0</v>
      </c>
      <c r="N23" s="195">
        <v>0</v>
      </c>
      <c r="O23" s="196">
        <v>0</v>
      </c>
      <c r="P23" s="22"/>
      <c r="Q23" s="107">
        <v>18</v>
      </c>
      <c r="R23" s="108">
        <v>3</v>
      </c>
      <c r="S23" s="2"/>
      <c r="T23" s="28">
        <v>3</v>
      </c>
    </row>
    <row r="24" spans="1:25" s="23" customFormat="1" ht="17.25" customHeight="1" thickBot="1" x14ac:dyDescent="0.3">
      <c r="A24" s="47">
        <v>19</v>
      </c>
      <c r="B24" s="206" t="s">
        <v>39</v>
      </c>
      <c r="C24" s="207">
        <f>LARGE(D24:O24,1)+LARGE(D24:O24,2)+LARGE(D24:O24,3)+LARGE(D24:O24,4)+LARGE(D24:O24,5)+LARGE(D24:O24,6)+LARGE(D24:O24,7)+LARGE(D24:O24,8)</f>
        <v>1</v>
      </c>
      <c r="D24" s="202">
        <v>0</v>
      </c>
      <c r="E24" s="202">
        <v>0</v>
      </c>
      <c r="F24" s="202">
        <v>0</v>
      </c>
      <c r="G24" s="202">
        <v>0</v>
      </c>
      <c r="H24" s="202">
        <v>0</v>
      </c>
      <c r="I24" s="202">
        <v>0</v>
      </c>
      <c r="J24" s="202">
        <v>1</v>
      </c>
      <c r="K24" s="202">
        <v>0</v>
      </c>
      <c r="L24" s="202">
        <v>0</v>
      </c>
      <c r="M24" s="202">
        <v>0</v>
      </c>
      <c r="N24" s="202">
        <v>0</v>
      </c>
      <c r="O24" s="203">
        <v>0</v>
      </c>
      <c r="P24" s="22"/>
      <c r="Q24" s="107">
        <v>19</v>
      </c>
      <c r="R24" s="108">
        <v>2</v>
      </c>
      <c r="S24" s="2"/>
      <c r="T24" s="28">
        <v>2</v>
      </c>
    </row>
    <row r="25" spans="1:25" s="23" customFormat="1" ht="17.25" customHeight="1" thickBot="1" x14ac:dyDescent="0.25">
      <c r="P25" s="22"/>
      <c r="Q25" s="110">
        <v>20</v>
      </c>
      <c r="R25" s="111">
        <v>1</v>
      </c>
      <c r="S25" s="2"/>
      <c r="T25" s="28">
        <v>1</v>
      </c>
    </row>
    <row r="26" spans="1:25" s="23" customFormat="1" ht="17.25" customHeight="1" x14ac:dyDescent="0.2">
      <c r="A26" s="3"/>
      <c r="B26" s="3" t="s">
        <v>43</v>
      </c>
      <c r="C26" s="6"/>
      <c r="D26" s="50">
        <v>12</v>
      </c>
      <c r="E26" s="49">
        <v>7</v>
      </c>
      <c r="F26" s="49">
        <v>10</v>
      </c>
      <c r="G26" s="50">
        <v>14</v>
      </c>
      <c r="H26" s="50">
        <v>10</v>
      </c>
      <c r="I26" s="50">
        <v>13</v>
      </c>
      <c r="J26" s="50">
        <v>15</v>
      </c>
      <c r="K26" s="50">
        <v>10</v>
      </c>
      <c r="L26" s="50">
        <v>12</v>
      </c>
      <c r="M26" s="50">
        <v>11</v>
      </c>
      <c r="N26" s="50">
        <v>11</v>
      </c>
      <c r="O26" s="50">
        <v>8</v>
      </c>
      <c r="P26" s="19"/>
    </row>
    <row r="27" spans="1:25" s="23" customFormat="1" ht="17.25" customHeight="1" thickBot="1" x14ac:dyDescent="0.25">
      <c r="A27" s="2"/>
      <c r="B27"/>
      <c r="C27" s="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/>
    </row>
    <row r="28" spans="1:25" s="23" customFormat="1" ht="17.25" customHeight="1" x14ac:dyDescent="0.25">
      <c r="A28" s="388">
        <v>20</v>
      </c>
      <c r="B28" s="189" t="s">
        <v>35</v>
      </c>
      <c r="C28" s="190">
        <f>LARGE(D28:O28,1)+LARGE(D28:O28,2)+LARGE(D28:O28,3)+LARGE(D28:O28,4)+LARGE(D28:O28,5)+LARGE(D28:O28,6)+LARGE(D28:O28,7)+LARGE(D28:O28,8)</f>
        <v>22</v>
      </c>
      <c r="D28" s="191">
        <v>4</v>
      </c>
      <c r="E28" s="191">
        <v>0</v>
      </c>
      <c r="F28" s="191">
        <v>0</v>
      </c>
      <c r="G28" s="191">
        <v>18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2">
        <v>0</v>
      </c>
      <c r="P28" s="22" t="s">
        <v>110</v>
      </c>
      <c r="T28" s="24"/>
    </row>
    <row r="29" spans="1:25" s="19" customFormat="1" ht="17.25" customHeight="1" x14ac:dyDescent="0.25">
      <c r="A29" s="46">
        <v>21</v>
      </c>
      <c r="B29" s="198" t="s">
        <v>36</v>
      </c>
      <c r="C29" s="199">
        <f>LARGE(D29:O29,1)+LARGE(D29:O29,2)+LARGE(D29:O29,3)+LARGE(D29:O29,4)+LARGE(D29:O29,5)+LARGE(D29:O29,6)+LARGE(D29:O29,7)+LARGE(D29:O29,8)</f>
        <v>16</v>
      </c>
      <c r="D29" s="195">
        <v>0</v>
      </c>
      <c r="E29" s="195">
        <v>0</v>
      </c>
      <c r="F29" s="195">
        <v>0</v>
      </c>
      <c r="G29" s="195">
        <v>16</v>
      </c>
      <c r="H29" s="195">
        <v>0</v>
      </c>
      <c r="I29" s="195">
        <v>0</v>
      </c>
      <c r="J29" s="195">
        <v>0</v>
      </c>
      <c r="K29" s="195">
        <v>0</v>
      </c>
      <c r="L29" s="195">
        <v>0</v>
      </c>
      <c r="M29" s="195">
        <v>0</v>
      </c>
      <c r="N29" s="195">
        <v>0</v>
      </c>
      <c r="O29" s="196">
        <v>0</v>
      </c>
      <c r="P29" s="22" t="s">
        <v>110</v>
      </c>
      <c r="Q29" s="23"/>
      <c r="R29" s="23"/>
      <c r="T29" s="320"/>
      <c r="U29" s="2"/>
      <c r="W29" s="23"/>
      <c r="X29" s="23"/>
      <c r="Y29" s="23"/>
    </row>
    <row r="30" spans="1:25" ht="17.25" customHeight="1" thickBot="1" x14ac:dyDescent="0.3">
      <c r="A30" s="47">
        <v>22</v>
      </c>
      <c r="B30" s="206" t="s">
        <v>38</v>
      </c>
      <c r="C30" s="207">
        <f>LARGE(D30:O30,1)+LARGE(D30:O30,2)+LARGE(D30:O30,3)+LARGE(D30:O30,4)+LARGE(D30:O30,5)+LARGE(D30:O30,6)+LARGE(D30:O30,7)+LARGE(D30:O30,8)</f>
        <v>9</v>
      </c>
      <c r="D30" s="202">
        <v>3</v>
      </c>
      <c r="E30" s="202">
        <v>0</v>
      </c>
      <c r="F30" s="202">
        <v>0</v>
      </c>
      <c r="G30" s="202">
        <v>6</v>
      </c>
      <c r="H30" s="202">
        <v>0</v>
      </c>
      <c r="I30" s="202">
        <v>0</v>
      </c>
      <c r="J30" s="202">
        <v>0</v>
      </c>
      <c r="K30" s="202">
        <v>0</v>
      </c>
      <c r="L30" s="202">
        <v>0</v>
      </c>
      <c r="M30" s="202">
        <v>0</v>
      </c>
      <c r="N30" s="202">
        <v>0</v>
      </c>
      <c r="O30" s="203">
        <v>0</v>
      </c>
      <c r="P30" s="22" t="s">
        <v>110</v>
      </c>
      <c r="Q30" s="23"/>
      <c r="R30" s="23"/>
      <c r="U30" s="2"/>
      <c r="W30" s="23"/>
      <c r="X30" s="23"/>
      <c r="Y30" s="23"/>
    </row>
    <row r="31" spans="1:25" ht="17.25" customHeight="1" x14ac:dyDescent="0.2">
      <c r="Q31" s="23"/>
      <c r="R31" s="23"/>
      <c r="U31" s="2"/>
      <c r="W31" s="23"/>
      <c r="X31" s="23"/>
      <c r="Y31" s="23"/>
    </row>
    <row r="32" spans="1:25" ht="17.25" customHeight="1" x14ac:dyDescent="0.2">
      <c r="Q32" s="23"/>
      <c r="R32" s="23"/>
      <c r="U32" s="2"/>
      <c r="W32" s="23"/>
      <c r="X32" s="23"/>
      <c r="Y32" s="23"/>
    </row>
    <row r="33" spans="1:25" s="24" customFormat="1" x14ac:dyDescent="0.2">
      <c r="A33" s="2" t="s">
        <v>55</v>
      </c>
      <c r="B33" s="2"/>
      <c r="C33" s="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19"/>
      <c r="P33" s="19"/>
      <c r="Q33" s="23"/>
      <c r="R33" s="23"/>
      <c r="U33" s="28"/>
    </row>
    <row r="34" spans="1:25" s="23" customFormat="1" ht="14.25" x14ac:dyDescent="0.2">
      <c r="A34" s="2"/>
      <c r="B34" s="83" t="s">
        <v>56</v>
      </c>
      <c r="C34" s="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19"/>
      <c r="P34" s="19"/>
      <c r="T34" s="24"/>
      <c r="U34" s="2"/>
    </row>
    <row r="35" spans="1:25" ht="14.25" x14ac:dyDescent="0.2">
      <c r="B35" s="84" t="s">
        <v>96</v>
      </c>
      <c r="Q35" s="23"/>
      <c r="R35" s="23"/>
      <c r="U35" s="2"/>
    </row>
    <row r="36" spans="1:25" s="19" customFormat="1" x14ac:dyDescent="0.2">
      <c r="A36" s="2"/>
      <c r="B36"/>
      <c r="C36" s="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/>
      <c r="Q36" s="23"/>
      <c r="R36" s="23"/>
      <c r="T36" s="320"/>
      <c r="U36" s="2"/>
    </row>
    <row r="37" spans="1:25" s="19" customFormat="1" x14ac:dyDescent="0.2">
      <c r="Q37" s="23"/>
      <c r="R37" s="23"/>
      <c r="T37" s="320"/>
      <c r="W37" s="23"/>
      <c r="X37" s="23"/>
      <c r="Y37" s="23"/>
    </row>
    <row r="38" spans="1:25" s="23" customForma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T38" s="24"/>
      <c r="U38" s="2"/>
    </row>
    <row r="39" spans="1:25" s="19" customFormat="1" x14ac:dyDescent="0.2">
      <c r="Q39" s="23"/>
      <c r="R39" s="23"/>
      <c r="T39" s="320"/>
      <c r="U39" s="2"/>
    </row>
    <row r="40" spans="1:25" s="19" customFormat="1" x14ac:dyDescent="0.2">
      <c r="Q40" s="23"/>
      <c r="R40" s="23"/>
      <c r="T40" s="320"/>
      <c r="U40" s="2"/>
    </row>
    <row r="41" spans="1:25" s="19" customFormat="1" x14ac:dyDescent="0.2">
      <c r="Q41" s="23"/>
      <c r="R41" s="23"/>
      <c r="T41" s="320"/>
    </row>
    <row r="42" spans="1:25" s="19" customFormat="1" x14ac:dyDescent="0.2">
      <c r="T42" s="320"/>
    </row>
    <row r="43" spans="1:25" s="19" customFormat="1" x14ac:dyDescent="0.2">
      <c r="T43" s="320"/>
    </row>
    <row r="44" spans="1:25" s="19" customFormat="1" x14ac:dyDescent="0.2">
      <c r="T44" s="320"/>
    </row>
    <row r="46" spans="1:25" x14ac:dyDescent="0.2">
      <c r="O46" s="19"/>
      <c r="P46" s="19"/>
      <c r="Q46" s="19"/>
    </row>
    <row r="47" spans="1:25" x14ac:dyDescent="0.2">
      <c r="Q47" s="19"/>
    </row>
    <row r="48" spans="1:25" ht="9" customHeight="1" x14ac:dyDescent="0.2">
      <c r="Q48" s="19"/>
    </row>
    <row r="49" spans="17:17" x14ac:dyDescent="0.2">
      <c r="Q49" s="19"/>
    </row>
    <row r="50" spans="17:17" x14ac:dyDescent="0.2">
      <c r="Q50" s="19"/>
    </row>
  </sheetData>
  <mergeCells count="5">
    <mergeCell ref="A1:H1"/>
    <mergeCell ref="A2:H2"/>
    <mergeCell ref="A3:H3"/>
    <mergeCell ref="Q4:Q5"/>
    <mergeCell ref="R4:R5"/>
  </mergeCells>
  <conditionalFormatting sqref="C5:O24 C28:O30">
    <cfRule type="cellIs" dxfId="11" priority="14" stopIfTrue="1" operator="lessThanOrEqual">
      <formula>0</formula>
    </cfRule>
  </conditionalFormatting>
  <conditionalFormatting sqref="H26:O26">
    <cfRule type="cellIs" dxfId="10" priority="11" stopIfTrue="1" operator="lessThanOrEqual">
      <formula>0</formula>
    </cfRule>
  </conditionalFormatting>
  <conditionalFormatting sqref="D26">
    <cfRule type="cellIs" dxfId="9" priority="13" stopIfTrue="1" operator="lessThanOrEqual">
      <formula>0</formula>
    </cfRule>
  </conditionalFormatting>
  <conditionalFormatting sqref="G26">
    <cfRule type="cellIs" dxfId="8" priority="12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6"/>
  <sheetViews>
    <sheetView zoomScale="80" zoomScaleNormal="80" workbookViewId="0">
      <pane xSplit="1" ySplit="2" topLeftCell="B3" activePane="bottomRight" state="frozen"/>
      <selection activeCell="E31" sqref="E31:G31"/>
      <selection pane="topRight" activeCell="E31" sqref="E31:G31"/>
      <selection pane="bottomLeft" activeCell="E31" sqref="E31:G31"/>
      <selection pane="bottomRight" activeCell="R17" sqref="R17"/>
    </sheetView>
  </sheetViews>
  <sheetFormatPr defaultRowHeight="18" x14ac:dyDescent="0.25"/>
  <cols>
    <col min="1" max="1" width="4.7109375" style="48" customWidth="1"/>
    <col min="2" max="2" width="4.5703125" style="48" customWidth="1"/>
    <col min="3" max="3" width="20" bestFit="1" customWidth="1"/>
    <col min="4" max="4" width="9.85546875" style="132" bestFit="1" customWidth="1"/>
    <col min="5" max="5" width="20" bestFit="1" customWidth="1"/>
    <col min="6" max="6" width="10.42578125" style="132" customWidth="1"/>
    <col min="7" max="7" width="20" bestFit="1" customWidth="1"/>
    <col min="8" max="8" width="9.85546875" style="132" bestFit="1" customWidth="1"/>
    <col min="9" max="9" width="20" bestFit="1" customWidth="1"/>
    <col min="10" max="10" width="9.85546875" style="132" bestFit="1" customWidth="1"/>
    <col min="11" max="11" width="5.5703125" customWidth="1"/>
    <col min="12" max="12" width="4.42578125" style="27" customWidth="1"/>
    <col min="13" max="13" width="5" style="126" customWidth="1"/>
    <col min="14" max="14" width="2.5703125" style="396" bestFit="1" customWidth="1"/>
    <col min="15" max="15" width="24.28515625" style="48" bestFit="1" customWidth="1"/>
    <col min="16" max="23" width="6.5703125" style="48" customWidth="1"/>
    <col min="24" max="24" width="8.5703125" style="48" bestFit="1" customWidth="1"/>
    <col min="25" max="25" width="8.5703125" style="48" customWidth="1"/>
    <col min="26" max="26" width="12.28515625" style="48" bestFit="1" customWidth="1"/>
    <col min="27" max="27" width="12.28515625" bestFit="1" customWidth="1"/>
  </cols>
  <sheetData>
    <row r="1" spans="1:26" s="121" customFormat="1" ht="15.75" thickBot="1" x14ac:dyDescent="0.25">
      <c r="A1" s="123"/>
      <c r="B1" s="120"/>
      <c r="C1" s="473" t="s">
        <v>59</v>
      </c>
      <c r="D1" s="474"/>
      <c r="E1" s="474"/>
      <c r="F1" s="474"/>
      <c r="G1" s="474"/>
      <c r="H1" s="474"/>
      <c r="I1" s="474"/>
      <c r="J1" s="474"/>
      <c r="N1" s="122"/>
      <c r="R1" s="475" t="s">
        <v>60</v>
      </c>
      <c r="S1" s="475"/>
      <c r="T1" s="475"/>
      <c r="U1" s="475"/>
      <c r="V1" s="475"/>
      <c r="W1" s="475"/>
      <c r="X1" s="120"/>
      <c r="Y1" s="120"/>
    </row>
    <row r="2" spans="1:26" s="121" customFormat="1" ht="15" x14ac:dyDescent="0.2">
      <c r="A2" s="122"/>
      <c r="B2" s="123"/>
      <c r="C2" s="124">
        <v>1</v>
      </c>
      <c r="D2" s="128" t="s">
        <v>60</v>
      </c>
      <c r="E2" s="133">
        <v>2</v>
      </c>
      <c r="F2" s="128" t="s">
        <v>60</v>
      </c>
      <c r="G2" s="133">
        <v>3</v>
      </c>
      <c r="H2" s="128" t="s">
        <v>60</v>
      </c>
      <c r="I2" s="133">
        <v>4</v>
      </c>
      <c r="J2" s="128" t="s">
        <v>60</v>
      </c>
      <c r="N2" s="416"/>
      <c r="O2" s="397" t="s">
        <v>58</v>
      </c>
      <c r="P2" s="397">
        <v>1</v>
      </c>
      <c r="Q2" s="397">
        <v>2</v>
      </c>
      <c r="R2" s="397">
        <v>3</v>
      </c>
      <c r="S2" s="397">
        <v>4</v>
      </c>
      <c r="T2" s="397">
        <v>5</v>
      </c>
      <c r="U2" s="397">
        <v>6</v>
      </c>
      <c r="V2" s="397">
        <v>7</v>
      </c>
      <c r="W2" s="397">
        <v>8</v>
      </c>
      <c r="X2" s="397" t="s">
        <v>62</v>
      </c>
      <c r="Y2" s="413" t="s">
        <v>61</v>
      </c>
      <c r="Z2" s="398" t="s">
        <v>7</v>
      </c>
    </row>
    <row r="3" spans="1:26" x14ac:dyDescent="0.25">
      <c r="A3" s="472">
        <v>1</v>
      </c>
      <c r="B3" s="333">
        <v>1</v>
      </c>
      <c r="C3" s="334" t="str">
        <f>$O$7</f>
        <v>Дикушникова Ольга</v>
      </c>
      <c r="D3" s="335">
        <v>179</v>
      </c>
      <c r="E3" s="334" t="str">
        <f>$O$3</f>
        <v>Куклин Игорь</v>
      </c>
      <c r="F3" s="335">
        <v>149</v>
      </c>
      <c r="G3" s="334" t="str">
        <f>$O$10</f>
        <v>Пушкарев Александр</v>
      </c>
      <c r="H3" s="335">
        <v>97</v>
      </c>
      <c r="I3" s="334" t="str">
        <f>$O$8</f>
        <v>Гамов Евгений</v>
      </c>
      <c r="J3" s="335">
        <v>158</v>
      </c>
      <c r="K3" s="121"/>
      <c r="L3" s="121"/>
      <c r="M3" s="121"/>
      <c r="N3" s="399">
        <v>1</v>
      </c>
      <c r="O3" s="400" t="s">
        <v>21</v>
      </c>
      <c r="P3" s="197">
        <f>F3</f>
        <v>149</v>
      </c>
      <c r="Q3" s="197">
        <f>J6</f>
        <v>188</v>
      </c>
      <c r="R3" s="197">
        <f>D9</f>
        <v>188</v>
      </c>
      <c r="S3" s="197">
        <f>F13</f>
        <v>224</v>
      </c>
      <c r="T3" s="197">
        <f>H15</f>
        <v>146</v>
      </c>
      <c r="U3" s="197">
        <f>J19</f>
        <v>155</v>
      </c>
      <c r="V3" s="401">
        <f>D22</f>
        <v>237</v>
      </c>
      <c r="W3" s="402">
        <f>H24</f>
        <v>200</v>
      </c>
      <c r="X3" s="403">
        <f t="shared" ref="X3:X10" si="0">SUM(P3:W3)</f>
        <v>1487</v>
      </c>
      <c r="Y3" s="414">
        <f t="shared" ref="Y3:Y10" si="1">ROUND((AVERAGE(P3:W3)),0)</f>
        <v>186</v>
      </c>
      <c r="Z3" s="404">
        <v>1</v>
      </c>
    </row>
    <row r="4" spans="1:26" x14ac:dyDescent="0.25">
      <c r="A4" s="472"/>
      <c r="B4" s="333">
        <v>2</v>
      </c>
      <c r="C4" s="337" t="str">
        <f>$O$9</f>
        <v>Оловянникова Елена</v>
      </c>
      <c r="D4" s="335">
        <v>155</v>
      </c>
      <c r="E4" s="334" t="str">
        <f>$O$4</f>
        <v>Степанов Андрей</v>
      </c>
      <c r="F4" s="335">
        <v>185</v>
      </c>
      <c r="G4" s="334" t="str">
        <f>$O$6</f>
        <v>Ситников Алексей</v>
      </c>
      <c r="H4" s="335">
        <v>201</v>
      </c>
      <c r="I4" s="334" t="str">
        <f>$O$5</f>
        <v>Шенцев Сергей</v>
      </c>
      <c r="J4" s="335">
        <v>164</v>
      </c>
      <c r="K4" s="121"/>
      <c r="L4" s="121"/>
      <c r="M4" s="121"/>
      <c r="N4" s="399">
        <v>2</v>
      </c>
      <c r="O4" s="400" t="s">
        <v>13</v>
      </c>
      <c r="P4" s="197">
        <f>F4</f>
        <v>185</v>
      </c>
      <c r="Q4" s="197">
        <f>D6</f>
        <v>163</v>
      </c>
      <c r="R4" s="197">
        <f>J9</f>
        <v>160</v>
      </c>
      <c r="S4" s="197">
        <f>H13</f>
        <v>209</v>
      </c>
      <c r="T4" s="197">
        <f>F15</f>
        <v>173</v>
      </c>
      <c r="U4" s="197">
        <f>D19</f>
        <v>140</v>
      </c>
      <c r="V4" s="197">
        <f>J22</f>
        <v>166</v>
      </c>
      <c r="W4" s="402">
        <f>F25</f>
        <v>209</v>
      </c>
      <c r="X4" s="403">
        <f t="shared" si="0"/>
        <v>1405</v>
      </c>
      <c r="Y4" s="414">
        <f t="shared" si="1"/>
        <v>176</v>
      </c>
      <c r="Z4" s="404">
        <v>2</v>
      </c>
    </row>
    <row r="5" spans="1:26" ht="15" x14ac:dyDescent="0.2">
      <c r="A5" s="122"/>
      <c r="B5" s="123"/>
      <c r="C5" s="124"/>
      <c r="D5" s="128"/>
      <c r="E5" s="133"/>
      <c r="F5" s="128"/>
      <c r="G5" s="133"/>
      <c r="H5" s="128"/>
      <c r="I5" s="133"/>
      <c r="J5" s="128"/>
      <c r="K5" s="121"/>
      <c r="L5" s="121"/>
      <c r="M5" s="121"/>
      <c r="N5" s="399">
        <v>3</v>
      </c>
      <c r="O5" s="400" t="s">
        <v>18</v>
      </c>
      <c r="P5" s="197">
        <f>J4</f>
        <v>164</v>
      </c>
      <c r="Q5" s="197">
        <f>F6</f>
        <v>163</v>
      </c>
      <c r="R5" s="197">
        <f>J10</f>
        <v>202</v>
      </c>
      <c r="S5" s="197">
        <f>D12</f>
        <v>172</v>
      </c>
      <c r="T5" s="197">
        <f>H16</f>
        <v>173</v>
      </c>
      <c r="U5" s="197">
        <f>F18</f>
        <v>159</v>
      </c>
      <c r="V5" s="197">
        <f>H22</f>
        <v>171</v>
      </c>
      <c r="W5" s="402">
        <f>J24</f>
        <v>200</v>
      </c>
      <c r="X5" s="403">
        <f t="shared" si="0"/>
        <v>1404</v>
      </c>
      <c r="Y5" s="414">
        <f t="shared" si="1"/>
        <v>176</v>
      </c>
      <c r="Z5" s="404">
        <v>2</v>
      </c>
    </row>
    <row r="6" spans="1:26" x14ac:dyDescent="0.25">
      <c r="A6" s="472">
        <v>2</v>
      </c>
      <c r="B6" s="333">
        <v>1</v>
      </c>
      <c r="C6" s="334" t="str">
        <f>$O$4</f>
        <v>Степанов Андрей</v>
      </c>
      <c r="D6" s="335">
        <v>163</v>
      </c>
      <c r="E6" s="334" t="str">
        <f>$O$5</f>
        <v>Шенцев Сергей</v>
      </c>
      <c r="F6" s="335">
        <v>163</v>
      </c>
      <c r="G6" s="334" t="str">
        <f>$O$7</f>
        <v>Дикушникова Ольга</v>
      </c>
      <c r="H6" s="335">
        <v>156</v>
      </c>
      <c r="I6" s="334" t="str">
        <f>$O$3</f>
        <v>Куклин Игорь</v>
      </c>
      <c r="J6" s="335">
        <v>188</v>
      </c>
      <c r="K6" s="121"/>
      <c r="L6" s="121"/>
      <c r="M6" s="121"/>
      <c r="N6" s="399">
        <v>4</v>
      </c>
      <c r="O6" s="400" t="s">
        <v>40</v>
      </c>
      <c r="P6" s="197">
        <f>H4</f>
        <v>201</v>
      </c>
      <c r="Q6" s="197">
        <f>D7</f>
        <v>157</v>
      </c>
      <c r="R6" s="197">
        <f>H9</f>
        <v>198</v>
      </c>
      <c r="S6" s="197">
        <f>J13</f>
        <v>177</v>
      </c>
      <c r="T6" s="197">
        <f>D15</f>
        <v>167</v>
      </c>
      <c r="U6" s="197">
        <f>F19</f>
        <v>184</v>
      </c>
      <c r="V6" s="197">
        <f>J21</f>
        <v>137</v>
      </c>
      <c r="W6" s="402">
        <f>H25</f>
        <v>176</v>
      </c>
      <c r="X6" s="403">
        <f t="shared" si="0"/>
        <v>1397</v>
      </c>
      <c r="Y6" s="414">
        <f t="shared" si="1"/>
        <v>175</v>
      </c>
      <c r="Z6" s="404">
        <v>3</v>
      </c>
    </row>
    <row r="7" spans="1:26" x14ac:dyDescent="0.25">
      <c r="A7" s="472"/>
      <c r="B7" s="333">
        <v>2</v>
      </c>
      <c r="C7" s="334" t="str">
        <f>$O$6</f>
        <v>Ситников Алексей</v>
      </c>
      <c r="D7" s="335">
        <v>157</v>
      </c>
      <c r="E7" s="337" t="str">
        <f>$O$9</f>
        <v>Оловянникова Елена</v>
      </c>
      <c r="F7" s="335">
        <v>142</v>
      </c>
      <c r="G7" s="334" t="str">
        <f>$O$8</f>
        <v>Гамов Евгений</v>
      </c>
      <c r="H7" s="335">
        <v>158</v>
      </c>
      <c r="I7" s="334" t="str">
        <f>$O$10</f>
        <v>Пушкарев Александр</v>
      </c>
      <c r="J7" s="335">
        <v>96</v>
      </c>
      <c r="K7" s="121"/>
      <c r="L7" s="121"/>
      <c r="M7" s="121"/>
      <c r="N7" s="399">
        <v>5</v>
      </c>
      <c r="O7" s="405" t="s">
        <v>17</v>
      </c>
      <c r="P7" s="197">
        <f>D3</f>
        <v>179</v>
      </c>
      <c r="Q7" s="197">
        <f>H6</f>
        <v>156</v>
      </c>
      <c r="R7" s="197">
        <f>F10</f>
        <v>169</v>
      </c>
      <c r="S7" s="197">
        <f>H12</f>
        <v>167</v>
      </c>
      <c r="T7" s="197">
        <f>D16</f>
        <v>167</v>
      </c>
      <c r="U7" s="197">
        <f>J18</f>
        <v>163</v>
      </c>
      <c r="V7" s="197">
        <f>F22</f>
        <v>172</v>
      </c>
      <c r="W7" s="402">
        <f>J25</f>
        <v>139</v>
      </c>
      <c r="X7" s="403">
        <f t="shared" si="0"/>
        <v>1312</v>
      </c>
      <c r="Y7" s="414">
        <f t="shared" si="1"/>
        <v>164</v>
      </c>
      <c r="Z7" s="404">
        <v>4</v>
      </c>
    </row>
    <row r="8" spans="1:26" ht="15" x14ac:dyDescent="0.2">
      <c r="A8" s="122"/>
      <c r="B8" s="123"/>
      <c r="C8" s="124"/>
      <c r="D8" s="128"/>
      <c r="E8" s="133"/>
      <c r="F8" s="128"/>
      <c r="G8" s="133"/>
      <c r="H8" s="128"/>
      <c r="I8" s="133"/>
      <c r="J8" s="128"/>
      <c r="K8" s="121"/>
      <c r="L8" s="121"/>
      <c r="M8" s="121"/>
      <c r="N8" s="399">
        <v>6</v>
      </c>
      <c r="O8" s="400" t="s">
        <v>37</v>
      </c>
      <c r="P8" s="197">
        <f>J3</f>
        <v>158</v>
      </c>
      <c r="Q8" s="197">
        <f>H7</f>
        <v>158</v>
      </c>
      <c r="R8" s="197">
        <f>D10</f>
        <v>129</v>
      </c>
      <c r="S8" s="197">
        <f>J12</f>
        <v>139</v>
      </c>
      <c r="T8" s="197">
        <f>H16</f>
        <v>173</v>
      </c>
      <c r="U8" s="197">
        <f>H18</f>
        <v>163</v>
      </c>
      <c r="V8" s="197">
        <f>F21</f>
        <v>173</v>
      </c>
      <c r="W8" s="402">
        <f>D24</f>
        <v>134</v>
      </c>
      <c r="X8" s="403">
        <f t="shared" si="0"/>
        <v>1227</v>
      </c>
      <c r="Y8" s="414">
        <f t="shared" si="1"/>
        <v>153</v>
      </c>
      <c r="Z8" s="404">
        <v>5</v>
      </c>
    </row>
    <row r="9" spans="1:26" x14ac:dyDescent="0.25">
      <c r="A9" s="472">
        <v>3</v>
      </c>
      <c r="B9" s="333">
        <v>1</v>
      </c>
      <c r="C9" s="334" t="str">
        <f>$O$3</f>
        <v>Куклин Игорь</v>
      </c>
      <c r="D9" s="335">
        <v>188</v>
      </c>
      <c r="E9" s="334" t="str">
        <f>$O$10</f>
        <v>Пушкарев Александр</v>
      </c>
      <c r="F9" s="335">
        <v>142</v>
      </c>
      <c r="G9" s="334" t="str">
        <f>$O$6</f>
        <v>Ситников Алексей</v>
      </c>
      <c r="H9" s="335">
        <v>198</v>
      </c>
      <c r="I9" s="334" t="str">
        <f>$O$4</f>
        <v>Степанов Андрей</v>
      </c>
      <c r="J9" s="335">
        <v>160</v>
      </c>
      <c r="K9" s="116"/>
      <c r="L9" s="2"/>
      <c r="M9" s="2"/>
      <c r="N9" s="399">
        <v>7</v>
      </c>
      <c r="O9" s="405" t="s">
        <v>15</v>
      </c>
      <c r="P9" s="197">
        <f>D4</f>
        <v>155</v>
      </c>
      <c r="Q9" s="197">
        <f>F7</f>
        <v>142</v>
      </c>
      <c r="R9" s="197">
        <f>H10</f>
        <v>192</v>
      </c>
      <c r="S9" s="197">
        <f>F12</f>
        <v>154</v>
      </c>
      <c r="T9" s="197">
        <f>J16</f>
        <v>132</v>
      </c>
      <c r="U9" s="197">
        <f>D18</f>
        <v>183</v>
      </c>
      <c r="V9" s="197">
        <f>H21</f>
        <v>112</v>
      </c>
      <c r="W9" s="402">
        <f>D25</f>
        <v>130</v>
      </c>
      <c r="X9" s="403">
        <f t="shared" si="0"/>
        <v>1200</v>
      </c>
      <c r="Y9" s="414">
        <f t="shared" si="1"/>
        <v>150</v>
      </c>
      <c r="Z9" s="404">
        <v>6</v>
      </c>
    </row>
    <row r="10" spans="1:26" ht="18.75" thickBot="1" x14ac:dyDescent="0.3">
      <c r="A10" s="472"/>
      <c r="B10" s="333">
        <v>2</v>
      </c>
      <c r="C10" s="334" t="str">
        <f>$O$8</f>
        <v>Гамов Евгений</v>
      </c>
      <c r="D10" s="335">
        <v>129</v>
      </c>
      <c r="E10" s="334" t="str">
        <f>$O$7</f>
        <v>Дикушникова Ольга</v>
      </c>
      <c r="F10" s="335">
        <v>169</v>
      </c>
      <c r="G10" s="337" t="str">
        <f>$O$9</f>
        <v>Оловянникова Елена</v>
      </c>
      <c r="H10" s="335">
        <v>192</v>
      </c>
      <c r="I10" s="334" t="str">
        <f>$O$5</f>
        <v>Шенцев Сергей</v>
      </c>
      <c r="J10" s="335">
        <v>202</v>
      </c>
      <c r="K10" s="116"/>
      <c r="L10" s="2"/>
      <c r="M10" s="2"/>
      <c r="N10" s="406">
        <v>8</v>
      </c>
      <c r="O10" s="407" t="s">
        <v>20</v>
      </c>
      <c r="P10" s="408">
        <f>H3</f>
        <v>97</v>
      </c>
      <c r="Q10" s="409">
        <f>J7</f>
        <v>96</v>
      </c>
      <c r="R10" s="408">
        <f>F9</f>
        <v>142</v>
      </c>
      <c r="S10" s="408">
        <f>D13</f>
        <v>103</v>
      </c>
      <c r="T10" s="408">
        <f>J15</f>
        <v>119</v>
      </c>
      <c r="U10" s="408">
        <f>H19</f>
        <v>138</v>
      </c>
      <c r="V10" s="408">
        <f>D21</f>
        <v>182</v>
      </c>
      <c r="W10" s="410">
        <f>F24</f>
        <v>170</v>
      </c>
      <c r="X10" s="411">
        <f t="shared" si="0"/>
        <v>1047</v>
      </c>
      <c r="Y10" s="415">
        <f t="shared" si="1"/>
        <v>131</v>
      </c>
      <c r="Z10" s="412">
        <v>7</v>
      </c>
    </row>
    <row r="11" spans="1:26" x14ac:dyDescent="0.25">
      <c r="A11" s="34"/>
      <c r="B11" s="34"/>
      <c r="C11" s="119"/>
      <c r="D11" s="131"/>
      <c r="E11" s="119"/>
      <c r="F11" s="131"/>
      <c r="G11" s="119"/>
      <c r="H11" s="131"/>
      <c r="I11" s="119"/>
      <c r="J11" s="131"/>
      <c r="K11" s="117"/>
      <c r="L11" s="2"/>
      <c r="M11" s="2"/>
    </row>
    <row r="12" spans="1:26" x14ac:dyDescent="0.25">
      <c r="A12" s="472">
        <v>4</v>
      </c>
      <c r="B12" s="333">
        <v>1</v>
      </c>
      <c r="C12" s="334" t="str">
        <f>$O$5</f>
        <v>Шенцев Сергей</v>
      </c>
      <c r="D12" s="335">
        <v>172</v>
      </c>
      <c r="E12" s="337" t="str">
        <f>$O$9</f>
        <v>Оловянникова Елена</v>
      </c>
      <c r="F12" s="335">
        <v>154</v>
      </c>
      <c r="G12" s="334" t="str">
        <f>$O$7</f>
        <v>Дикушникова Ольга</v>
      </c>
      <c r="H12" s="335">
        <v>167</v>
      </c>
      <c r="I12" s="334" t="str">
        <f>$O$8</f>
        <v>Гамов Евгений</v>
      </c>
      <c r="J12" s="335">
        <v>139</v>
      </c>
      <c r="K12" s="116"/>
      <c r="L12" s="2"/>
      <c r="M12" s="2"/>
      <c r="N12" s="385"/>
      <c r="O12" s="127"/>
      <c r="P12" s="127"/>
      <c r="Q12" s="127"/>
      <c r="Z12"/>
    </row>
    <row r="13" spans="1:26" x14ac:dyDescent="0.25">
      <c r="A13" s="472"/>
      <c r="B13" s="333">
        <v>2</v>
      </c>
      <c r="C13" s="334" t="str">
        <f>$O$10</f>
        <v>Пушкарев Александр</v>
      </c>
      <c r="D13" s="335">
        <v>103</v>
      </c>
      <c r="E13" s="334" t="str">
        <f>$O$3</f>
        <v>Куклин Игорь</v>
      </c>
      <c r="F13" s="335">
        <v>224</v>
      </c>
      <c r="G13" s="334" t="str">
        <f>$O$4</f>
        <v>Степанов Андрей</v>
      </c>
      <c r="H13" s="335">
        <v>209</v>
      </c>
      <c r="I13" s="334" t="str">
        <f>$O$6</f>
        <v>Ситников Алексей</v>
      </c>
      <c r="J13" s="335">
        <v>177</v>
      </c>
      <c r="K13" s="116"/>
      <c r="L13" s="2"/>
      <c r="M13" s="2"/>
    </row>
    <row r="14" spans="1:26" x14ac:dyDescent="0.25">
      <c r="A14" s="34"/>
      <c r="B14" s="34"/>
      <c r="C14" s="119"/>
      <c r="D14" s="131"/>
      <c r="E14" s="119"/>
      <c r="F14" s="131"/>
      <c r="G14" s="119"/>
      <c r="H14" s="131"/>
      <c r="I14" s="119"/>
      <c r="J14" s="131"/>
      <c r="K14" s="117"/>
      <c r="L14" s="2"/>
      <c r="M14" s="2"/>
      <c r="N14" s="385"/>
      <c r="O14" s="127"/>
      <c r="P14" s="127"/>
      <c r="Q14" s="127"/>
      <c r="Z14"/>
    </row>
    <row r="15" spans="1:26" x14ac:dyDescent="0.25">
      <c r="A15" s="472">
        <v>5</v>
      </c>
      <c r="B15" s="333">
        <v>1</v>
      </c>
      <c r="C15" s="334" t="str">
        <f>$O$6</f>
        <v>Ситников Алексей</v>
      </c>
      <c r="D15" s="335">
        <v>167</v>
      </c>
      <c r="E15" s="334" t="str">
        <f>$O$4</f>
        <v>Степанов Андрей</v>
      </c>
      <c r="F15" s="335">
        <v>173</v>
      </c>
      <c r="G15" s="334" t="str">
        <f>$O$3</f>
        <v>Куклин Игорь</v>
      </c>
      <c r="H15" s="335">
        <v>146</v>
      </c>
      <c r="I15" s="334" t="str">
        <f>$O$10</f>
        <v>Пушкарев Александр</v>
      </c>
      <c r="J15" s="335">
        <v>119</v>
      </c>
      <c r="K15" s="116"/>
      <c r="L15" s="2"/>
      <c r="M15" s="2"/>
      <c r="N15" s="385"/>
      <c r="O15" s="127"/>
      <c r="P15" s="127"/>
      <c r="Q15" s="127"/>
      <c r="Z15"/>
    </row>
    <row r="16" spans="1:26" x14ac:dyDescent="0.25">
      <c r="A16" s="472"/>
      <c r="B16" s="333">
        <v>2</v>
      </c>
      <c r="C16" s="334" t="str">
        <f>$O$7</f>
        <v>Дикушникова Ольга</v>
      </c>
      <c r="D16" s="335">
        <v>167</v>
      </c>
      <c r="E16" s="334" t="str">
        <f>$O$8</f>
        <v>Гамов Евгений</v>
      </c>
      <c r="F16" s="335">
        <v>126</v>
      </c>
      <c r="G16" s="334" t="str">
        <f>$O$5</f>
        <v>Шенцев Сергей</v>
      </c>
      <c r="H16" s="335">
        <v>173</v>
      </c>
      <c r="I16" s="337" t="str">
        <f>$O$9</f>
        <v>Оловянникова Елена</v>
      </c>
      <c r="J16" s="335">
        <v>132</v>
      </c>
      <c r="K16" s="116"/>
      <c r="L16" s="2"/>
      <c r="M16" s="2"/>
      <c r="N16" s="385"/>
      <c r="O16" s="127"/>
      <c r="P16" s="127"/>
      <c r="Q16" s="127"/>
      <c r="Z16"/>
    </row>
    <row r="17" spans="1:26" x14ac:dyDescent="0.25">
      <c r="A17" s="34"/>
      <c r="B17" s="34"/>
      <c r="C17" s="119"/>
      <c r="D17" s="131"/>
      <c r="E17" s="119"/>
      <c r="F17" s="131"/>
      <c r="G17" s="119"/>
      <c r="H17" s="131"/>
      <c r="I17" s="119"/>
      <c r="J17" s="131"/>
      <c r="K17" s="117"/>
      <c r="L17" s="2"/>
      <c r="M17" s="2"/>
      <c r="N17" s="386"/>
      <c r="O17" s="127"/>
      <c r="P17" s="127"/>
      <c r="Q17" s="127"/>
      <c r="Z17"/>
    </row>
    <row r="18" spans="1:26" x14ac:dyDescent="0.25">
      <c r="A18" s="472">
        <v>6</v>
      </c>
      <c r="B18" s="333">
        <v>1</v>
      </c>
      <c r="C18" s="337" t="str">
        <f>$O$9</f>
        <v>Оловянникова Елена</v>
      </c>
      <c r="D18" s="335">
        <v>183</v>
      </c>
      <c r="E18" s="334" t="str">
        <f>$O$5</f>
        <v>Шенцев Сергей</v>
      </c>
      <c r="F18" s="335">
        <v>159</v>
      </c>
      <c r="G18" s="334" t="str">
        <f>$O$8</f>
        <v>Гамов Евгений</v>
      </c>
      <c r="H18" s="335">
        <v>163</v>
      </c>
      <c r="I18" s="334" t="str">
        <f>$O$7</f>
        <v>Дикушникова Ольга</v>
      </c>
      <c r="J18" s="335">
        <v>163</v>
      </c>
      <c r="K18" s="116"/>
      <c r="L18" s="2"/>
      <c r="M18" s="2"/>
      <c r="N18" s="385"/>
      <c r="O18" s="127"/>
      <c r="P18" s="127"/>
      <c r="Q18" s="127"/>
      <c r="Z18"/>
    </row>
    <row r="19" spans="1:26" x14ac:dyDescent="0.25">
      <c r="A19" s="472"/>
      <c r="B19" s="333">
        <v>2</v>
      </c>
      <c r="C19" s="334" t="str">
        <f>$O$4</f>
        <v>Степанов Андрей</v>
      </c>
      <c r="D19" s="335">
        <v>140</v>
      </c>
      <c r="E19" s="334" t="str">
        <f>$O$6</f>
        <v>Ситников Алексей</v>
      </c>
      <c r="F19" s="335">
        <v>184</v>
      </c>
      <c r="G19" s="334" t="str">
        <f>$O$10</f>
        <v>Пушкарев Александр</v>
      </c>
      <c r="H19" s="335">
        <v>138</v>
      </c>
      <c r="I19" s="334" t="str">
        <f>$O$3</f>
        <v>Куклин Игорь</v>
      </c>
      <c r="J19" s="335">
        <v>155</v>
      </c>
      <c r="K19" s="116"/>
      <c r="L19" s="2"/>
      <c r="M19" s="2"/>
      <c r="N19" s="385"/>
      <c r="O19" s="127"/>
      <c r="P19" s="127"/>
      <c r="Q19" s="127"/>
      <c r="Z19"/>
    </row>
    <row r="20" spans="1:26" x14ac:dyDescent="0.25">
      <c r="A20" s="34"/>
      <c r="C20" s="119"/>
      <c r="D20" s="131"/>
      <c r="E20" s="119"/>
      <c r="F20" s="131"/>
      <c r="I20" s="119"/>
      <c r="J20" s="131"/>
      <c r="K20" s="117"/>
      <c r="L20" s="2"/>
      <c r="M20" s="2"/>
      <c r="N20" s="385"/>
      <c r="O20" s="127"/>
      <c r="P20" s="127"/>
      <c r="Q20" s="127"/>
      <c r="Z20"/>
    </row>
    <row r="21" spans="1:26" x14ac:dyDescent="0.25">
      <c r="A21" s="472">
        <v>7</v>
      </c>
      <c r="B21" s="333">
        <v>1</v>
      </c>
      <c r="C21" s="334" t="str">
        <f>$O$10</f>
        <v>Пушкарев Александр</v>
      </c>
      <c r="D21" s="335">
        <v>182</v>
      </c>
      <c r="E21" s="334" t="str">
        <f>$O$8</f>
        <v>Гамов Евгений</v>
      </c>
      <c r="F21" s="335">
        <v>173</v>
      </c>
      <c r="G21" s="337" t="str">
        <f>$O$9</f>
        <v>Оловянникова Елена</v>
      </c>
      <c r="H21" s="335">
        <v>112</v>
      </c>
      <c r="I21" s="334" t="str">
        <f>$O$6</f>
        <v>Ситников Алексей</v>
      </c>
      <c r="J21" s="335">
        <v>137</v>
      </c>
      <c r="K21" s="116"/>
      <c r="L21" s="2"/>
      <c r="M21" s="2"/>
      <c r="N21" s="385"/>
      <c r="O21" s="127"/>
      <c r="P21" s="127"/>
      <c r="Q21" s="127"/>
      <c r="Z21"/>
    </row>
    <row r="22" spans="1:26" x14ac:dyDescent="0.25">
      <c r="A22" s="472"/>
      <c r="B22" s="333">
        <v>2</v>
      </c>
      <c r="C22" s="334" t="str">
        <f>$O$3</f>
        <v>Куклин Игорь</v>
      </c>
      <c r="D22" s="335">
        <v>237</v>
      </c>
      <c r="E22" s="334" t="str">
        <f>$O$7</f>
        <v>Дикушникова Ольга</v>
      </c>
      <c r="F22" s="335">
        <v>172</v>
      </c>
      <c r="G22" s="334" t="str">
        <f>$O$5</f>
        <v>Шенцев Сергей</v>
      </c>
      <c r="H22" s="335">
        <v>171</v>
      </c>
      <c r="I22" s="334" t="str">
        <f>$O$4</f>
        <v>Степанов Андрей</v>
      </c>
      <c r="J22" s="335">
        <v>166</v>
      </c>
      <c r="K22" s="116"/>
      <c r="L22" s="2"/>
      <c r="M22" s="2"/>
      <c r="N22" s="385"/>
      <c r="O22" s="127"/>
      <c r="P22" s="127"/>
      <c r="Q22" s="127"/>
      <c r="Z22"/>
    </row>
    <row r="23" spans="1:26" x14ac:dyDescent="0.25">
      <c r="A23" s="34"/>
      <c r="B23" s="34"/>
      <c r="C23" s="119"/>
      <c r="D23" s="131"/>
      <c r="E23" s="119"/>
      <c r="F23" s="131"/>
      <c r="I23" s="119"/>
      <c r="J23" s="131"/>
      <c r="K23" s="117"/>
      <c r="L23" s="2"/>
      <c r="M23" s="27"/>
      <c r="N23" s="385"/>
      <c r="O23" s="127"/>
      <c r="P23" s="127"/>
      <c r="Q23" s="127"/>
      <c r="Z23"/>
    </row>
    <row r="24" spans="1:26" x14ac:dyDescent="0.25">
      <c r="A24" s="472">
        <v>8</v>
      </c>
      <c r="B24" s="333">
        <v>1</v>
      </c>
      <c r="C24" s="334" t="str">
        <f>$O$8</f>
        <v>Гамов Евгений</v>
      </c>
      <c r="D24" s="335">
        <v>134</v>
      </c>
      <c r="E24" s="334" t="str">
        <f>$O$10</f>
        <v>Пушкарев Александр</v>
      </c>
      <c r="F24" s="335">
        <v>170</v>
      </c>
      <c r="G24" s="334" t="str">
        <f>$O$3</f>
        <v>Куклин Игорь</v>
      </c>
      <c r="H24" s="335">
        <v>200</v>
      </c>
      <c r="I24" s="334" t="str">
        <f>$O$5</f>
        <v>Шенцев Сергей</v>
      </c>
      <c r="J24" s="335">
        <v>200</v>
      </c>
      <c r="K24" s="116"/>
      <c r="L24" s="2"/>
      <c r="M24" s="27"/>
      <c r="N24" s="385"/>
      <c r="O24" s="127"/>
      <c r="P24" s="127"/>
      <c r="Q24" s="127"/>
      <c r="Z24"/>
    </row>
    <row r="25" spans="1:26" x14ac:dyDescent="0.25">
      <c r="A25" s="472"/>
      <c r="B25" s="333">
        <v>2</v>
      </c>
      <c r="C25" s="337" t="str">
        <f>$O$9</f>
        <v>Оловянникова Елена</v>
      </c>
      <c r="D25" s="335">
        <v>130</v>
      </c>
      <c r="E25" s="334" t="str">
        <f>$O$4</f>
        <v>Степанов Андрей</v>
      </c>
      <c r="F25" s="335">
        <v>209</v>
      </c>
      <c r="G25" s="334" t="str">
        <f>$O$6</f>
        <v>Ситников Алексей</v>
      </c>
      <c r="H25" s="335">
        <v>176</v>
      </c>
      <c r="I25" s="334" t="str">
        <f>$O$7</f>
        <v>Дикушникова Ольга</v>
      </c>
      <c r="J25" s="335">
        <v>139</v>
      </c>
      <c r="K25" s="116"/>
      <c r="L25" s="2"/>
      <c r="M25" s="27"/>
      <c r="N25" s="385"/>
    </row>
    <row r="26" spans="1:26" x14ac:dyDescent="0.25">
      <c r="A26" s="34"/>
      <c r="B26" s="118"/>
      <c r="C26" s="119"/>
      <c r="D26" s="131"/>
      <c r="G26" s="119"/>
      <c r="H26" s="131"/>
      <c r="L26"/>
    </row>
  </sheetData>
  <mergeCells count="10">
    <mergeCell ref="A24:A25"/>
    <mergeCell ref="C1:J1"/>
    <mergeCell ref="A3:A4"/>
    <mergeCell ref="A6:A7"/>
    <mergeCell ref="A9:A10"/>
    <mergeCell ref="R1:W1"/>
    <mergeCell ref="A12:A13"/>
    <mergeCell ref="A15:A16"/>
    <mergeCell ref="A18:A19"/>
    <mergeCell ref="A21:A22"/>
  </mergeCells>
  <conditionalFormatting sqref="D26 H26">
    <cfRule type="cellIs" dxfId="7" priority="41" stopIfTrue="1" operator="greaterThanOrEqual">
      <formula>200</formula>
    </cfRule>
  </conditionalFormatting>
  <conditionalFormatting sqref="G26:H26 A26:D26">
    <cfRule type="containsText" dxfId="6" priority="39" stopIfTrue="1" operator="containsText" text="Ольга">
      <formula>NOT(ISERROR(SEARCH("Ольга",A26)))</formula>
    </cfRule>
    <cfRule type="containsText" dxfId="5" priority="40" stopIfTrue="1" operator="containsText" text="Людмила">
      <formula>NOT(ISERROR(SEARCH("Людмила",A26)))</formula>
    </cfRule>
  </conditionalFormatting>
  <conditionalFormatting sqref="G26:H26 C26:D26">
    <cfRule type="containsText" dxfId="4" priority="38" stopIfTrue="1" operator="containsText" text="Ирина">
      <formula>NOT(ISERROR(SEARCH("Ирина",C26)))</formula>
    </cfRule>
  </conditionalFormatting>
  <conditionalFormatting sqref="H9:H19 H21:H22 J3:J4 D3:D4 F3:F4 H3:H4 D6:D7 F6:F7 J6:J7 H6:H7 D9:D25 F9:F25 J9:J25 H24:H25">
    <cfRule type="cellIs" dxfId="3" priority="4" stopIfTrue="1" operator="greaterThanOrEqual">
      <formula>200</formula>
    </cfRule>
  </conditionalFormatting>
  <conditionalFormatting sqref="A20:F20 I20:J20 A21:J22 A23:F23 I23:J23 A1:J19 A24:J25">
    <cfRule type="containsText" dxfId="2" priority="2" stopIfTrue="1" operator="containsText" text="Ольга">
      <formula>NOT(ISERROR(SEARCH("Ольга",A1)))</formula>
    </cfRule>
    <cfRule type="containsText" dxfId="1" priority="3" stopIfTrue="1" operator="containsText" text="Людмила">
      <formula>NOT(ISERROR(SEARCH("Людмила",A1)))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3"/>
  <sheetViews>
    <sheetView tabSelected="1" zoomScaleNormal="100" workbookViewId="0">
      <selection activeCell="L27" sqref="L27"/>
    </sheetView>
  </sheetViews>
  <sheetFormatPr defaultRowHeight="15" x14ac:dyDescent="0.2"/>
  <cols>
    <col min="1" max="1" width="4.5703125" style="126" bestFit="1" customWidth="1"/>
    <col min="2" max="2" width="28.5703125" style="126" customWidth="1"/>
    <col min="3" max="8" width="5.28515625" style="126" bestFit="1" customWidth="1"/>
    <col min="9" max="9" width="6" style="126" bestFit="1" customWidth="1"/>
    <col min="10" max="14" width="5.5703125" style="126" bestFit="1" customWidth="1"/>
    <col min="15" max="15" width="5.7109375" style="125" bestFit="1" customWidth="1"/>
    <col min="16" max="18" width="5.28515625" style="126" bestFit="1" customWidth="1"/>
    <col min="19" max="22" width="5.140625" style="126" bestFit="1" customWidth="1"/>
    <col min="23" max="46" width="4.42578125" style="126" bestFit="1" customWidth="1"/>
    <col min="47" max="47" width="5.140625" style="126" bestFit="1" customWidth="1"/>
    <col min="48" max="48" width="5.85546875" style="126" bestFit="1" customWidth="1"/>
    <col min="49" max="16384" width="9.140625" style="126"/>
  </cols>
  <sheetData>
    <row r="1" spans="1:48" s="121" customFormat="1" x14ac:dyDescent="0.2">
      <c r="A1" s="359" t="s">
        <v>41</v>
      </c>
      <c r="B1" s="359" t="s">
        <v>5</v>
      </c>
      <c r="C1" s="476" t="s">
        <v>98</v>
      </c>
      <c r="D1" s="476"/>
      <c r="E1" s="476"/>
      <c r="F1" s="476"/>
      <c r="G1" s="476" t="s">
        <v>99</v>
      </c>
      <c r="H1" s="476"/>
      <c r="I1" s="476"/>
      <c r="J1" s="476"/>
      <c r="K1" s="476" t="s">
        <v>100</v>
      </c>
      <c r="L1" s="476"/>
      <c r="M1" s="476"/>
      <c r="N1" s="476"/>
      <c r="O1" s="476" t="s">
        <v>101</v>
      </c>
      <c r="P1" s="476"/>
      <c r="Q1" s="476"/>
      <c r="R1" s="476"/>
      <c r="S1" s="476" t="s">
        <v>27</v>
      </c>
      <c r="T1" s="476"/>
      <c r="U1" s="476"/>
      <c r="V1" s="476"/>
      <c r="W1" s="476" t="s">
        <v>102</v>
      </c>
      <c r="X1" s="476"/>
      <c r="Y1" s="476"/>
      <c r="Z1" s="476"/>
      <c r="AA1" s="476" t="s">
        <v>103</v>
      </c>
      <c r="AB1" s="476"/>
      <c r="AC1" s="476"/>
      <c r="AD1" s="476"/>
      <c r="AE1" s="476" t="s">
        <v>104</v>
      </c>
      <c r="AF1" s="476"/>
      <c r="AG1" s="476"/>
      <c r="AH1" s="476"/>
      <c r="AI1" s="476" t="s">
        <v>105</v>
      </c>
      <c r="AJ1" s="476"/>
      <c r="AK1" s="476"/>
      <c r="AL1" s="476"/>
      <c r="AM1" s="476" t="s">
        <v>106</v>
      </c>
      <c r="AN1" s="476"/>
      <c r="AO1" s="476"/>
      <c r="AP1" s="476"/>
      <c r="AQ1" s="476" t="s">
        <v>107</v>
      </c>
      <c r="AR1" s="476"/>
      <c r="AS1" s="476"/>
      <c r="AT1" s="476"/>
      <c r="AU1" s="121" t="s">
        <v>108</v>
      </c>
      <c r="AV1" s="121" t="s">
        <v>109</v>
      </c>
    </row>
    <row r="2" spans="1:48" s="367" customFormat="1" x14ac:dyDescent="0.2">
      <c r="A2" s="361">
        <v>1</v>
      </c>
      <c r="B2" s="362" t="s">
        <v>37</v>
      </c>
      <c r="C2" s="364">
        <v>160</v>
      </c>
      <c r="D2" s="364">
        <v>149</v>
      </c>
      <c r="E2" s="364">
        <v>166</v>
      </c>
      <c r="F2" s="364">
        <v>158</v>
      </c>
      <c r="G2" s="362"/>
      <c r="H2" s="362"/>
      <c r="I2" s="362"/>
      <c r="J2" s="362"/>
      <c r="K2" s="364">
        <v>147</v>
      </c>
      <c r="L2" s="364">
        <v>124</v>
      </c>
      <c r="M2" s="364">
        <v>164</v>
      </c>
      <c r="N2" s="364">
        <v>162</v>
      </c>
      <c r="O2" s="364">
        <v>167</v>
      </c>
      <c r="P2" s="364">
        <v>216</v>
      </c>
      <c r="Q2" s="364">
        <v>170</v>
      </c>
      <c r="R2" s="364">
        <v>201</v>
      </c>
      <c r="S2" s="364">
        <v>143</v>
      </c>
      <c r="T2" s="364">
        <v>170</v>
      </c>
      <c r="U2" s="364">
        <v>137</v>
      </c>
      <c r="V2" s="364">
        <v>164</v>
      </c>
      <c r="W2" s="96">
        <v>168</v>
      </c>
      <c r="X2" s="96">
        <v>128</v>
      </c>
      <c r="Y2" s="96">
        <v>218</v>
      </c>
      <c r="Z2" s="96">
        <v>102</v>
      </c>
      <c r="AA2" s="96">
        <v>126</v>
      </c>
      <c r="AB2" s="96">
        <v>166</v>
      </c>
      <c r="AC2" s="96">
        <v>133</v>
      </c>
      <c r="AD2" s="96">
        <v>132</v>
      </c>
      <c r="AE2" s="96">
        <v>174</v>
      </c>
      <c r="AF2" s="96">
        <v>170</v>
      </c>
      <c r="AG2" s="96">
        <v>187</v>
      </c>
      <c r="AH2" s="96">
        <v>128</v>
      </c>
      <c r="AI2" s="96">
        <v>147</v>
      </c>
      <c r="AJ2" s="96">
        <v>179</v>
      </c>
      <c r="AK2" s="96">
        <v>162</v>
      </c>
      <c r="AL2" s="96">
        <v>179</v>
      </c>
      <c r="AM2" s="96">
        <v>118</v>
      </c>
      <c r="AN2" s="96">
        <v>189</v>
      </c>
      <c r="AO2" s="96">
        <v>117</v>
      </c>
      <c r="AP2" s="96">
        <v>199</v>
      </c>
      <c r="AQ2" s="96">
        <v>164</v>
      </c>
      <c r="AR2" s="96">
        <v>138</v>
      </c>
      <c r="AS2" s="96">
        <v>159</v>
      </c>
      <c r="AT2" s="96">
        <v>159</v>
      </c>
      <c r="AU2" s="383">
        <f>MAX(C2:AT2)</f>
        <v>218</v>
      </c>
      <c r="AV2" s="383">
        <f>MIN(C2:AT2)</f>
        <v>102</v>
      </c>
    </row>
    <row r="3" spans="1:48" s="369" customFormat="1" x14ac:dyDescent="0.2">
      <c r="A3" s="371">
        <v>2</v>
      </c>
      <c r="B3" s="363" t="s">
        <v>17</v>
      </c>
      <c r="C3" s="360">
        <v>124</v>
      </c>
      <c r="D3" s="360">
        <v>138</v>
      </c>
      <c r="E3" s="360">
        <v>128</v>
      </c>
      <c r="F3" s="360">
        <v>129</v>
      </c>
      <c r="G3" s="360">
        <v>118</v>
      </c>
      <c r="H3" s="360">
        <v>190</v>
      </c>
      <c r="I3" s="360">
        <v>154</v>
      </c>
      <c r="J3" s="360">
        <v>186</v>
      </c>
      <c r="K3" s="360">
        <v>157</v>
      </c>
      <c r="L3" s="360">
        <v>146</v>
      </c>
      <c r="M3" s="360">
        <v>148</v>
      </c>
      <c r="N3" s="360">
        <v>198</v>
      </c>
      <c r="O3" s="360">
        <v>159</v>
      </c>
      <c r="P3" s="360">
        <v>124</v>
      </c>
      <c r="Q3" s="360">
        <v>166</v>
      </c>
      <c r="R3" s="360">
        <v>129</v>
      </c>
      <c r="S3" s="360">
        <v>105</v>
      </c>
      <c r="T3" s="360">
        <v>154</v>
      </c>
      <c r="U3" s="360">
        <v>140</v>
      </c>
      <c r="V3" s="360">
        <v>167</v>
      </c>
      <c r="W3" s="114">
        <v>128</v>
      </c>
      <c r="X3" s="114">
        <v>126</v>
      </c>
      <c r="Y3" s="114">
        <v>171</v>
      </c>
      <c r="Z3" s="114">
        <v>137</v>
      </c>
      <c r="AA3" s="114">
        <v>118</v>
      </c>
      <c r="AB3" s="114">
        <v>183</v>
      </c>
      <c r="AC3" s="114">
        <v>128</v>
      </c>
      <c r="AD3" s="114">
        <v>178</v>
      </c>
      <c r="AE3" s="114">
        <v>173</v>
      </c>
      <c r="AF3" s="114">
        <v>177</v>
      </c>
      <c r="AG3" s="114">
        <v>117</v>
      </c>
      <c r="AH3" s="114">
        <v>148</v>
      </c>
      <c r="AI3" s="114">
        <v>119</v>
      </c>
      <c r="AJ3" s="114">
        <v>154</v>
      </c>
      <c r="AK3" s="114">
        <v>127</v>
      </c>
      <c r="AL3" s="114">
        <v>134</v>
      </c>
      <c r="AM3" s="114">
        <v>164</v>
      </c>
      <c r="AN3" s="114">
        <v>170</v>
      </c>
      <c r="AO3" s="114">
        <v>183</v>
      </c>
      <c r="AP3" s="114">
        <v>129</v>
      </c>
      <c r="AQ3" s="114">
        <v>142</v>
      </c>
      <c r="AR3" s="114">
        <v>177</v>
      </c>
      <c r="AS3" s="114">
        <v>184</v>
      </c>
      <c r="AT3" s="114">
        <v>136</v>
      </c>
      <c r="AU3" s="377">
        <f t="shared" ref="AU3:AU15" si="0">MAX(C3:AT3)</f>
        <v>198</v>
      </c>
      <c r="AV3" s="377">
        <f t="shared" ref="AV3:AV15" si="1">MIN(C3:AT3)</f>
        <v>105</v>
      </c>
    </row>
    <row r="4" spans="1:48" s="380" customFormat="1" x14ac:dyDescent="0.2">
      <c r="A4" s="370">
        <v>3</v>
      </c>
      <c r="B4" s="363" t="s">
        <v>22</v>
      </c>
      <c r="C4" s="360">
        <v>150</v>
      </c>
      <c r="D4" s="360">
        <v>194</v>
      </c>
      <c r="E4" s="360">
        <v>139</v>
      </c>
      <c r="F4" s="360">
        <v>146</v>
      </c>
      <c r="G4" s="360">
        <v>120</v>
      </c>
      <c r="H4" s="360">
        <v>136</v>
      </c>
      <c r="I4" s="360">
        <v>174</v>
      </c>
      <c r="J4" s="360">
        <v>141</v>
      </c>
      <c r="K4" s="363"/>
      <c r="L4" s="363"/>
      <c r="M4" s="363"/>
      <c r="N4" s="363"/>
      <c r="O4" s="360">
        <v>117</v>
      </c>
      <c r="P4" s="360">
        <v>125</v>
      </c>
      <c r="Q4" s="360">
        <v>145</v>
      </c>
      <c r="R4" s="360">
        <v>146</v>
      </c>
      <c r="S4" s="360">
        <v>136</v>
      </c>
      <c r="T4" s="360">
        <v>125</v>
      </c>
      <c r="U4" s="360">
        <v>168</v>
      </c>
      <c r="V4" s="360">
        <v>183</v>
      </c>
      <c r="W4" s="114">
        <v>130</v>
      </c>
      <c r="X4" s="114">
        <v>147</v>
      </c>
      <c r="Y4" s="114">
        <v>166</v>
      </c>
      <c r="Z4" s="114">
        <v>163</v>
      </c>
      <c r="AA4" s="114">
        <v>162</v>
      </c>
      <c r="AB4" s="114">
        <v>163</v>
      </c>
      <c r="AC4" s="114">
        <v>142</v>
      </c>
      <c r="AD4" s="114">
        <v>176</v>
      </c>
      <c r="AE4" s="114">
        <v>162</v>
      </c>
      <c r="AF4" s="114">
        <v>172</v>
      </c>
      <c r="AG4" s="114">
        <v>129</v>
      </c>
      <c r="AH4" s="114">
        <v>158</v>
      </c>
      <c r="AI4" s="114">
        <v>149</v>
      </c>
      <c r="AJ4" s="114">
        <v>213</v>
      </c>
      <c r="AK4" s="114">
        <v>112</v>
      </c>
      <c r="AL4" s="114">
        <v>144</v>
      </c>
      <c r="AM4" s="114">
        <v>124</v>
      </c>
      <c r="AN4" s="114">
        <v>182</v>
      </c>
      <c r="AO4" s="114">
        <v>192</v>
      </c>
      <c r="AP4" s="114">
        <v>117</v>
      </c>
      <c r="AQ4" s="363"/>
      <c r="AR4" s="363"/>
      <c r="AS4" s="363"/>
      <c r="AT4" s="363"/>
      <c r="AU4" s="378">
        <f t="shared" si="0"/>
        <v>213</v>
      </c>
      <c r="AV4" s="379">
        <f t="shared" si="1"/>
        <v>112</v>
      </c>
    </row>
    <row r="5" spans="1:48" s="382" customFormat="1" x14ac:dyDescent="0.2">
      <c r="A5" s="365">
        <v>4</v>
      </c>
      <c r="B5" s="362" t="s">
        <v>21</v>
      </c>
      <c r="C5" s="364">
        <v>191</v>
      </c>
      <c r="D5" s="364">
        <v>156</v>
      </c>
      <c r="E5" s="364">
        <v>165</v>
      </c>
      <c r="F5" s="364">
        <v>189</v>
      </c>
      <c r="G5" s="364">
        <v>172</v>
      </c>
      <c r="H5" s="364">
        <v>209</v>
      </c>
      <c r="I5" s="364">
        <v>169</v>
      </c>
      <c r="J5" s="364">
        <v>184</v>
      </c>
      <c r="K5" s="364">
        <v>173</v>
      </c>
      <c r="L5" s="364">
        <v>191</v>
      </c>
      <c r="M5" s="364">
        <v>130</v>
      </c>
      <c r="N5" s="364">
        <v>157</v>
      </c>
      <c r="O5" s="364">
        <v>161</v>
      </c>
      <c r="P5" s="364">
        <v>174</v>
      </c>
      <c r="Q5" s="364">
        <v>138</v>
      </c>
      <c r="R5" s="364">
        <v>171</v>
      </c>
      <c r="S5" s="364">
        <v>185</v>
      </c>
      <c r="T5" s="364">
        <v>166</v>
      </c>
      <c r="U5" s="364">
        <v>151</v>
      </c>
      <c r="V5" s="364">
        <v>195</v>
      </c>
      <c r="W5" s="96">
        <v>199</v>
      </c>
      <c r="X5" s="96">
        <v>178</v>
      </c>
      <c r="Y5" s="96">
        <v>194</v>
      </c>
      <c r="Z5" s="96">
        <v>193</v>
      </c>
      <c r="AA5" s="96">
        <v>212</v>
      </c>
      <c r="AB5" s="96">
        <v>191</v>
      </c>
      <c r="AC5" s="96">
        <v>171</v>
      </c>
      <c r="AD5" s="96">
        <v>142</v>
      </c>
      <c r="AE5" s="96">
        <v>145</v>
      </c>
      <c r="AF5" s="96">
        <v>193</v>
      </c>
      <c r="AG5" s="96">
        <v>216</v>
      </c>
      <c r="AH5" s="96">
        <v>182</v>
      </c>
      <c r="AI5" s="96">
        <v>179</v>
      </c>
      <c r="AJ5" s="96">
        <v>198</v>
      </c>
      <c r="AK5" s="96">
        <v>132</v>
      </c>
      <c r="AL5" s="96">
        <v>182</v>
      </c>
      <c r="AM5" s="362"/>
      <c r="AN5" s="362"/>
      <c r="AO5" s="362"/>
      <c r="AP5" s="362"/>
      <c r="AQ5" s="96">
        <v>169</v>
      </c>
      <c r="AR5" s="96">
        <v>149</v>
      </c>
      <c r="AS5" s="96">
        <v>167</v>
      </c>
      <c r="AT5" s="96">
        <v>204</v>
      </c>
      <c r="AU5" s="381">
        <f t="shared" si="0"/>
        <v>216</v>
      </c>
      <c r="AV5" s="381">
        <f t="shared" si="1"/>
        <v>130</v>
      </c>
    </row>
    <row r="6" spans="1:48" s="380" customFormat="1" x14ac:dyDescent="0.2">
      <c r="A6" s="370">
        <v>5</v>
      </c>
      <c r="B6" s="363" t="s">
        <v>19</v>
      </c>
      <c r="C6" s="360">
        <v>139</v>
      </c>
      <c r="D6" s="360">
        <v>135</v>
      </c>
      <c r="E6" s="360">
        <v>136</v>
      </c>
      <c r="F6" s="360">
        <v>172</v>
      </c>
      <c r="G6" s="360">
        <v>111</v>
      </c>
      <c r="H6" s="360">
        <v>124</v>
      </c>
      <c r="I6" s="360">
        <v>157</v>
      </c>
      <c r="J6" s="360">
        <v>132</v>
      </c>
      <c r="K6" s="360">
        <v>141</v>
      </c>
      <c r="L6" s="360">
        <v>124</v>
      </c>
      <c r="M6" s="360">
        <v>102</v>
      </c>
      <c r="N6" s="360">
        <v>135</v>
      </c>
      <c r="O6" s="360">
        <v>120</v>
      </c>
      <c r="P6" s="360">
        <v>151</v>
      </c>
      <c r="Q6" s="360">
        <v>136</v>
      </c>
      <c r="R6" s="360">
        <v>118</v>
      </c>
      <c r="S6" s="360">
        <v>167</v>
      </c>
      <c r="T6" s="360">
        <v>134</v>
      </c>
      <c r="U6" s="360">
        <v>198</v>
      </c>
      <c r="V6" s="360">
        <v>118</v>
      </c>
      <c r="W6" s="114">
        <v>149</v>
      </c>
      <c r="X6" s="114">
        <v>168</v>
      </c>
      <c r="Y6" s="114">
        <v>94</v>
      </c>
      <c r="Z6" s="114">
        <v>163</v>
      </c>
      <c r="AA6" s="363"/>
      <c r="AB6" s="363"/>
      <c r="AC6" s="363"/>
      <c r="AD6" s="363"/>
      <c r="AE6" s="114">
        <v>129</v>
      </c>
      <c r="AF6" s="114">
        <v>143</v>
      </c>
      <c r="AG6" s="114">
        <v>125</v>
      </c>
      <c r="AH6" s="114">
        <v>126</v>
      </c>
      <c r="AI6" s="114">
        <v>156</v>
      </c>
      <c r="AJ6" s="114">
        <v>130</v>
      </c>
      <c r="AK6" s="114">
        <v>137</v>
      </c>
      <c r="AL6" s="114">
        <v>153</v>
      </c>
      <c r="AM6" s="114">
        <v>150</v>
      </c>
      <c r="AN6" s="114">
        <v>165</v>
      </c>
      <c r="AO6" s="114">
        <v>153</v>
      </c>
      <c r="AP6" s="114">
        <v>168</v>
      </c>
      <c r="AQ6" s="363"/>
      <c r="AR6" s="363"/>
      <c r="AS6" s="363"/>
      <c r="AT6" s="363"/>
      <c r="AU6" s="379">
        <f t="shared" si="0"/>
        <v>198</v>
      </c>
      <c r="AV6" s="379">
        <f t="shared" si="1"/>
        <v>94</v>
      </c>
    </row>
    <row r="7" spans="1:48" s="380" customFormat="1" x14ac:dyDescent="0.2">
      <c r="A7" s="370">
        <v>6</v>
      </c>
      <c r="B7" s="363" t="s">
        <v>15</v>
      </c>
      <c r="C7" s="360">
        <v>127</v>
      </c>
      <c r="D7" s="360">
        <v>180</v>
      </c>
      <c r="E7" s="360">
        <v>185</v>
      </c>
      <c r="F7" s="360">
        <v>136</v>
      </c>
      <c r="G7" s="363"/>
      <c r="H7" s="363"/>
      <c r="I7" s="363"/>
      <c r="J7" s="363"/>
      <c r="K7" s="360">
        <v>175</v>
      </c>
      <c r="L7" s="360">
        <v>182</v>
      </c>
      <c r="M7" s="360">
        <v>136</v>
      </c>
      <c r="N7" s="360">
        <v>150</v>
      </c>
      <c r="O7" s="360">
        <v>159</v>
      </c>
      <c r="P7" s="360">
        <v>171</v>
      </c>
      <c r="Q7" s="360">
        <v>161</v>
      </c>
      <c r="R7" s="360">
        <v>126</v>
      </c>
      <c r="S7" s="360">
        <v>150</v>
      </c>
      <c r="T7" s="360">
        <v>203</v>
      </c>
      <c r="U7" s="360">
        <v>148</v>
      </c>
      <c r="V7" s="360">
        <v>131</v>
      </c>
      <c r="W7" s="114">
        <v>147</v>
      </c>
      <c r="X7" s="114">
        <v>145</v>
      </c>
      <c r="Y7" s="114">
        <v>138</v>
      </c>
      <c r="Z7" s="114">
        <v>171</v>
      </c>
      <c r="AA7" s="114">
        <v>124</v>
      </c>
      <c r="AB7" s="114">
        <v>134</v>
      </c>
      <c r="AC7" s="114">
        <v>175</v>
      </c>
      <c r="AD7" s="114">
        <v>148</v>
      </c>
      <c r="AE7" s="114">
        <v>155</v>
      </c>
      <c r="AF7" s="114">
        <v>168</v>
      </c>
      <c r="AG7" s="114">
        <v>137</v>
      </c>
      <c r="AH7" s="114">
        <v>174</v>
      </c>
      <c r="AI7" s="114">
        <v>116</v>
      </c>
      <c r="AJ7" s="114">
        <v>164</v>
      </c>
      <c r="AK7" s="114">
        <v>140</v>
      </c>
      <c r="AL7" s="114">
        <v>126</v>
      </c>
      <c r="AM7" s="114">
        <v>174</v>
      </c>
      <c r="AN7" s="114">
        <v>118</v>
      </c>
      <c r="AO7" s="114">
        <v>145</v>
      </c>
      <c r="AP7" s="114">
        <v>149</v>
      </c>
      <c r="AQ7" s="363"/>
      <c r="AR7" s="363"/>
      <c r="AS7" s="363"/>
      <c r="AT7" s="363"/>
      <c r="AU7" s="379">
        <f t="shared" si="0"/>
        <v>203</v>
      </c>
      <c r="AV7" s="379">
        <f t="shared" si="1"/>
        <v>116</v>
      </c>
    </row>
    <row r="8" spans="1:48" s="380" customFormat="1" x14ac:dyDescent="0.2">
      <c r="A8" s="370">
        <v>7</v>
      </c>
      <c r="B8" s="363" t="s">
        <v>44</v>
      </c>
      <c r="C8" s="360">
        <v>84</v>
      </c>
      <c r="D8" s="360">
        <v>122</v>
      </c>
      <c r="E8" s="360">
        <v>157</v>
      </c>
      <c r="F8" s="360">
        <v>121</v>
      </c>
      <c r="G8" s="360">
        <v>105</v>
      </c>
      <c r="H8" s="360">
        <v>127</v>
      </c>
      <c r="I8" s="360">
        <v>113</v>
      </c>
      <c r="J8" s="360">
        <v>127</v>
      </c>
      <c r="K8" s="360">
        <v>118</v>
      </c>
      <c r="L8" s="360">
        <v>160</v>
      </c>
      <c r="M8" s="360">
        <v>153</v>
      </c>
      <c r="N8" s="360">
        <v>114</v>
      </c>
      <c r="O8" s="360">
        <v>120</v>
      </c>
      <c r="P8" s="360">
        <v>112</v>
      </c>
      <c r="Q8" s="360">
        <v>125</v>
      </c>
      <c r="R8" s="360">
        <v>107</v>
      </c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114">
        <v>112</v>
      </c>
      <c r="AN8" s="114">
        <v>140</v>
      </c>
      <c r="AO8" s="114">
        <v>185</v>
      </c>
      <c r="AP8" s="114">
        <v>134</v>
      </c>
      <c r="AQ8" s="363"/>
      <c r="AR8" s="363"/>
      <c r="AS8" s="363"/>
      <c r="AT8" s="363"/>
      <c r="AU8" s="379">
        <f t="shared" si="0"/>
        <v>185</v>
      </c>
      <c r="AV8" s="379">
        <f t="shared" si="1"/>
        <v>84</v>
      </c>
    </row>
    <row r="9" spans="1:48" s="382" customFormat="1" x14ac:dyDescent="0.2">
      <c r="A9" s="365">
        <v>8</v>
      </c>
      <c r="B9" s="362" t="s">
        <v>20</v>
      </c>
      <c r="C9" s="364">
        <v>221</v>
      </c>
      <c r="D9" s="364">
        <v>204</v>
      </c>
      <c r="E9" s="364">
        <v>199</v>
      </c>
      <c r="F9" s="364">
        <v>194</v>
      </c>
      <c r="G9" s="364">
        <v>138</v>
      </c>
      <c r="H9" s="364">
        <v>168</v>
      </c>
      <c r="I9" s="364">
        <v>213</v>
      </c>
      <c r="J9" s="364">
        <v>160</v>
      </c>
      <c r="K9" s="364">
        <v>192</v>
      </c>
      <c r="L9" s="364">
        <v>156</v>
      </c>
      <c r="M9" s="364">
        <v>178</v>
      </c>
      <c r="N9" s="364">
        <v>139</v>
      </c>
      <c r="O9" s="364">
        <v>175</v>
      </c>
      <c r="P9" s="364">
        <v>171</v>
      </c>
      <c r="Q9" s="364">
        <v>195</v>
      </c>
      <c r="R9" s="364">
        <v>159</v>
      </c>
      <c r="S9" s="364">
        <v>146</v>
      </c>
      <c r="T9" s="364">
        <v>145</v>
      </c>
      <c r="U9" s="364">
        <v>173</v>
      </c>
      <c r="V9" s="364">
        <v>215</v>
      </c>
      <c r="W9" s="96">
        <v>204</v>
      </c>
      <c r="X9" s="96">
        <v>192</v>
      </c>
      <c r="Y9" s="96">
        <v>158</v>
      </c>
      <c r="Z9" s="96">
        <v>171</v>
      </c>
      <c r="AA9" s="96">
        <v>140</v>
      </c>
      <c r="AB9" s="96">
        <v>173</v>
      </c>
      <c r="AC9" s="96">
        <v>175</v>
      </c>
      <c r="AD9" s="96">
        <v>183</v>
      </c>
      <c r="AE9" s="362"/>
      <c r="AF9" s="362"/>
      <c r="AG9" s="362"/>
      <c r="AH9" s="362"/>
      <c r="AI9" s="362"/>
      <c r="AJ9" s="362"/>
      <c r="AK9" s="362"/>
      <c r="AL9" s="362"/>
      <c r="AM9" s="96">
        <v>146</v>
      </c>
      <c r="AN9" s="96">
        <v>175</v>
      </c>
      <c r="AO9" s="96">
        <v>161</v>
      </c>
      <c r="AP9" s="96">
        <v>144</v>
      </c>
      <c r="AQ9" s="96">
        <v>99</v>
      </c>
      <c r="AR9" s="96">
        <v>100</v>
      </c>
      <c r="AS9" s="96">
        <v>162</v>
      </c>
      <c r="AT9" s="96">
        <v>166</v>
      </c>
      <c r="AU9" s="381">
        <f t="shared" si="0"/>
        <v>221</v>
      </c>
      <c r="AV9" s="381">
        <f t="shared" si="1"/>
        <v>99</v>
      </c>
    </row>
    <row r="10" spans="1:48" s="382" customFormat="1" x14ac:dyDescent="0.2">
      <c r="A10" s="365">
        <v>9</v>
      </c>
      <c r="B10" s="362" t="s">
        <v>40</v>
      </c>
      <c r="C10" s="364">
        <v>168</v>
      </c>
      <c r="D10" s="364">
        <v>187</v>
      </c>
      <c r="E10" s="364">
        <v>122</v>
      </c>
      <c r="F10" s="364">
        <v>162</v>
      </c>
      <c r="G10" s="364">
        <v>151</v>
      </c>
      <c r="H10" s="364">
        <v>179</v>
      </c>
      <c r="I10" s="364">
        <v>190</v>
      </c>
      <c r="J10" s="364">
        <v>203</v>
      </c>
      <c r="K10" s="364">
        <v>165</v>
      </c>
      <c r="L10" s="364">
        <v>157</v>
      </c>
      <c r="M10" s="364">
        <v>157</v>
      </c>
      <c r="N10" s="364">
        <v>211</v>
      </c>
      <c r="O10" s="364">
        <v>145</v>
      </c>
      <c r="P10" s="364">
        <v>166</v>
      </c>
      <c r="Q10" s="364">
        <v>155</v>
      </c>
      <c r="R10" s="364">
        <v>161</v>
      </c>
      <c r="S10" s="364">
        <v>153</v>
      </c>
      <c r="T10" s="364">
        <v>172</v>
      </c>
      <c r="U10" s="364">
        <v>170</v>
      </c>
      <c r="V10" s="364">
        <v>125</v>
      </c>
      <c r="W10" s="96">
        <v>181</v>
      </c>
      <c r="X10" s="96">
        <v>189</v>
      </c>
      <c r="Y10" s="96">
        <v>164</v>
      </c>
      <c r="Z10" s="96">
        <v>164</v>
      </c>
      <c r="AA10" s="96">
        <v>146</v>
      </c>
      <c r="AB10" s="96">
        <v>166</v>
      </c>
      <c r="AC10" s="96">
        <v>128</v>
      </c>
      <c r="AD10" s="96">
        <v>180</v>
      </c>
      <c r="AE10" s="96">
        <v>189</v>
      </c>
      <c r="AF10" s="96">
        <v>146</v>
      </c>
      <c r="AG10" s="96">
        <v>163</v>
      </c>
      <c r="AH10" s="96">
        <v>154</v>
      </c>
      <c r="AI10" s="96">
        <v>167</v>
      </c>
      <c r="AJ10" s="96">
        <v>176</v>
      </c>
      <c r="AK10" s="96">
        <v>175</v>
      </c>
      <c r="AL10" s="96">
        <v>162</v>
      </c>
      <c r="AM10" s="96">
        <v>157</v>
      </c>
      <c r="AN10" s="96">
        <v>192</v>
      </c>
      <c r="AO10" s="96">
        <v>180</v>
      </c>
      <c r="AP10" s="96">
        <v>151</v>
      </c>
      <c r="AQ10" s="96">
        <v>167</v>
      </c>
      <c r="AR10" s="96">
        <v>190</v>
      </c>
      <c r="AS10" s="96">
        <v>194</v>
      </c>
      <c r="AT10" s="96">
        <v>123</v>
      </c>
      <c r="AU10" s="381">
        <f t="shared" si="0"/>
        <v>211</v>
      </c>
      <c r="AV10" s="381">
        <f t="shared" si="1"/>
        <v>122</v>
      </c>
    </row>
    <row r="11" spans="1:48" s="382" customFormat="1" x14ac:dyDescent="0.2">
      <c r="A11" s="365">
        <v>10</v>
      </c>
      <c r="B11" s="362" t="s">
        <v>13</v>
      </c>
      <c r="C11" s="364"/>
      <c r="D11" s="364"/>
      <c r="E11" s="364"/>
      <c r="F11" s="364"/>
      <c r="G11" s="364"/>
      <c r="H11" s="364"/>
      <c r="I11" s="364"/>
      <c r="J11" s="364"/>
      <c r="K11" s="364">
        <v>180</v>
      </c>
      <c r="L11" s="364">
        <v>234</v>
      </c>
      <c r="M11" s="364">
        <v>171</v>
      </c>
      <c r="N11" s="364">
        <v>161</v>
      </c>
      <c r="O11" s="364">
        <v>152</v>
      </c>
      <c r="P11" s="364">
        <v>158</v>
      </c>
      <c r="Q11" s="364">
        <v>162</v>
      </c>
      <c r="R11" s="364">
        <v>202</v>
      </c>
      <c r="S11" s="364">
        <v>157</v>
      </c>
      <c r="T11" s="364">
        <v>203</v>
      </c>
      <c r="U11" s="364">
        <v>214</v>
      </c>
      <c r="V11" s="364">
        <v>170</v>
      </c>
      <c r="W11" s="96">
        <v>146</v>
      </c>
      <c r="X11" s="96">
        <v>148</v>
      </c>
      <c r="Y11" s="96">
        <v>180</v>
      </c>
      <c r="Z11" s="96">
        <v>175</v>
      </c>
      <c r="AA11" s="96">
        <v>197</v>
      </c>
      <c r="AB11" s="96">
        <v>145</v>
      </c>
      <c r="AC11" s="96">
        <v>204</v>
      </c>
      <c r="AD11" s="96">
        <v>162</v>
      </c>
      <c r="AE11" s="96">
        <v>158</v>
      </c>
      <c r="AF11" s="96">
        <v>164</v>
      </c>
      <c r="AG11" s="96">
        <v>125</v>
      </c>
      <c r="AH11" s="96">
        <v>147</v>
      </c>
      <c r="AI11" s="96">
        <v>176</v>
      </c>
      <c r="AJ11" s="96">
        <v>214</v>
      </c>
      <c r="AK11" s="96">
        <v>183</v>
      </c>
      <c r="AL11" s="96">
        <v>185</v>
      </c>
      <c r="AM11" s="362"/>
      <c r="AN11" s="362"/>
      <c r="AO11" s="362"/>
      <c r="AP11" s="362"/>
      <c r="AQ11" s="96">
        <v>168</v>
      </c>
      <c r="AR11" s="96">
        <v>165</v>
      </c>
      <c r="AS11" s="96">
        <v>157</v>
      </c>
      <c r="AT11" s="96">
        <v>176</v>
      </c>
      <c r="AU11" s="384">
        <f t="shared" si="0"/>
        <v>234</v>
      </c>
      <c r="AV11" s="381">
        <f t="shared" si="1"/>
        <v>125</v>
      </c>
    </row>
    <row r="12" spans="1:48" s="382" customFormat="1" x14ac:dyDescent="0.2">
      <c r="A12" s="365">
        <v>11</v>
      </c>
      <c r="B12" s="362" t="s">
        <v>18</v>
      </c>
      <c r="C12" s="364">
        <v>171</v>
      </c>
      <c r="D12" s="364">
        <v>161</v>
      </c>
      <c r="E12" s="364">
        <v>158</v>
      </c>
      <c r="F12" s="364">
        <v>177</v>
      </c>
      <c r="G12" s="362"/>
      <c r="H12" s="362"/>
      <c r="I12" s="362"/>
      <c r="J12" s="362"/>
      <c r="K12" s="364">
        <v>158</v>
      </c>
      <c r="L12" s="364">
        <v>147</v>
      </c>
      <c r="M12" s="364">
        <v>151</v>
      </c>
      <c r="N12" s="364">
        <v>193</v>
      </c>
      <c r="O12" s="365"/>
      <c r="P12" s="362"/>
      <c r="Q12" s="362"/>
      <c r="R12" s="362"/>
      <c r="S12" s="362"/>
      <c r="T12" s="362"/>
      <c r="U12" s="362"/>
      <c r="V12" s="362"/>
      <c r="W12" s="96">
        <v>170</v>
      </c>
      <c r="X12" s="96">
        <v>176</v>
      </c>
      <c r="Y12" s="96">
        <v>184</v>
      </c>
      <c r="Z12" s="96">
        <v>174</v>
      </c>
      <c r="AA12" s="362"/>
      <c r="AB12" s="362"/>
      <c r="AC12" s="362"/>
      <c r="AD12" s="362"/>
      <c r="AE12" s="96">
        <v>189</v>
      </c>
      <c r="AF12" s="96">
        <v>192</v>
      </c>
      <c r="AG12" s="96">
        <v>147</v>
      </c>
      <c r="AH12" s="96">
        <v>145</v>
      </c>
      <c r="AI12" s="96">
        <v>120</v>
      </c>
      <c r="AJ12" s="96">
        <v>162</v>
      </c>
      <c r="AK12" s="96">
        <v>182</v>
      </c>
      <c r="AL12" s="96">
        <v>167</v>
      </c>
      <c r="AM12" s="96">
        <v>175</v>
      </c>
      <c r="AN12" s="96">
        <v>183</v>
      </c>
      <c r="AO12" s="96">
        <v>168</v>
      </c>
      <c r="AP12" s="96">
        <v>173</v>
      </c>
      <c r="AQ12" s="96">
        <v>187</v>
      </c>
      <c r="AR12" s="96">
        <v>193</v>
      </c>
      <c r="AS12" s="96">
        <v>168</v>
      </c>
      <c r="AT12" s="96">
        <v>190</v>
      </c>
      <c r="AU12" s="381">
        <f t="shared" si="0"/>
        <v>193</v>
      </c>
      <c r="AV12" s="381">
        <f t="shared" si="1"/>
        <v>120</v>
      </c>
    </row>
    <row r="13" spans="1:48" s="369" customFormat="1" x14ac:dyDescent="0.2">
      <c r="A13" s="368">
        <v>12</v>
      </c>
      <c r="B13" s="363" t="s">
        <v>14</v>
      </c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0">
        <v>152</v>
      </c>
      <c r="P13" s="360">
        <v>114</v>
      </c>
      <c r="Q13" s="360">
        <v>171</v>
      </c>
      <c r="R13" s="360">
        <v>164</v>
      </c>
      <c r="S13" s="360">
        <v>127</v>
      </c>
      <c r="T13" s="360">
        <v>132</v>
      </c>
      <c r="U13" s="360">
        <v>203</v>
      </c>
      <c r="V13" s="360">
        <v>156</v>
      </c>
      <c r="W13" s="114">
        <v>154</v>
      </c>
      <c r="X13" s="114">
        <v>148</v>
      </c>
      <c r="Y13" s="114">
        <v>147</v>
      </c>
      <c r="Z13" s="114">
        <v>162</v>
      </c>
      <c r="AA13" s="114">
        <v>156</v>
      </c>
      <c r="AB13" s="114">
        <v>145</v>
      </c>
      <c r="AC13" s="114">
        <v>179</v>
      </c>
      <c r="AD13" s="114">
        <v>184</v>
      </c>
      <c r="AE13" s="114">
        <v>125</v>
      </c>
      <c r="AF13" s="114">
        <v>169</v>
      </c>
      <c r="AG13" s="114">
        <v>161</v>
      </c>
      <c r="AH13" s="114">
        <v>158</v>
      </c>
      <c r="AI13" s="363"/>
      <c r="AJ13" s="363"/>
      <c r="AK13" s="363"/>
      <c r="AL13" s="363"/>
      <c r="AM13" s="114">
        <v>159</v>
      </c>
      <c r="AN13" s="114">
        <v>137</v>
      </c>
      <c r="AO13" s="114">
        <v>125</v>
      </c>
      <c r="AP13" s="114">
        <v>183</v>
      </c>
      <c r="AQ13" s="363"/>
      <c r="AR13" s="363"/>
      <c r="AS13" s="363"/>
      <c r="AT13" s="363"/>
      <c r="AU13" s="377">
        <f t="shared" si="0"/>
        <v>203</v>
      </c>
      <c r="AV13" s="377">
        <f t="shared" si="1"/>
        <v>114</v>
      </c>
    </row>
    <row r="14" spans="1:48" s="367" customFormat="1" x14ac:dyDescent="0.2">
      <c r="A14" s="366">
        <v>13</v>
      </c>
      <c r="B14" s="387" t="s">
        <v>75</v>
      </c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5"/>
      <c r="P14" s="362"/>
      <c r="Q14" s="362"/>
      <c r="R14" s="362"/>
      <c r="S14" s="362"/>
      <c r="T14" s="362"/>
      <c r="U14" s="362"/>
      <c r="V14" s="362"/>
      <c r="W14" s="96">
        <v>161</v>
      </c>
      <c r="X14" s="96">
        <v>171</v>
      </c>
      <c r="Y14" s="96">
        <v>180</v>
      </c>
      <c r="Z14" s="96">
        <v>161</v>
      </c>
      <c r="AA14" s="362"/>
      <c r="AB14" s="362"/>
      <c r="AC14" s="362"/>
      <c r="AD14" s="362"/>
      <c r="AE14" s="362"/>
      <c r="AF14" s="362"/>
      <c r="AG14" s="362"/>
      <c r="AH14" s="362"/>
      <c r="AI14" s="362"/>
      <c r="AJ14" s="362"/>
      <c r="AK14" s="362"/>
      <c r="AL14" s="362"/>
      <c r="AM14" s="362"/>
      <c r="AN14" s="362"/>
      <c r="AO14" s="362"/>
      <c r="AP14" s="362"/>
      <c r="AQ14" s="96">
        <v>190</v>
      </c>
      <c r="AR14" s="96">
        <v>176</v>
      </c>
      <c r="AS14" s="96">
        <v>195</v>
      </c>
      <c r="AT14" s="96">
        <v>181</v>
      </c>
      <c r="AU14" s="383">
        <f t="shared" si="0"/>
        <v>195</v>
      </c>
      <c r="AV14" s="383">
        <f t="shared" si="1"/>
        <v>161</v>
      </c>
    </row>
    <row r="15" spans="1:48" s="367" customFormat="1" x14ac:dyDescent="0.2">
      <c r="A15" s="366">
        <v>14</v>
      </c>
      <c r="B15" s="387" t="s">
        <v>16</v>
      </c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5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96">
        <v>144</v>
      </c>
      <c r="AB15" s="96">
        <v>171</v>
      </c>
      <c r="AC15" s="96">
        <v>202</v>
      </c>
      <c r="AD15" s="96">
        <v>128</v>
      </c>
      <c r="AE15" s="96">
        <v>165</v>
      </c>
      <c r="AF15" s="96">
        <v>145</v>
      </c>
      <c r="AG15" s="96">
        <v>168</v>
      </c>
      <c r="AH15" s="96">
        <v>153</v>
      </c>
      <c r="AI15" s="96">
        <v>142</v>
      </c>
      <c r="AJ15" s="96">
        <v>171</v>
      </c>
      <c r="AK15" s="96">
        <v>143</v>
      </c>
      <c r="AL15" s="96">
        <v>200</v>
      </c>
      <c r="AM15" s="96">
        <v>168</v>
      </c>
      <c r="AN15" s="96">
        <v>156</v>
      </c>
      <c r="AO15" s="96">
        <v>190</v>
      </c>
      <c r="AP15" s="96">
        <v>143</v>
      </c>
      <c r="AQ15" s="362"/>
      <c r="AR15" s="362"/>
      <c r="AS15" s="362"/>
      <c r="AT15" s="362"/>
      <c r="AU15" s="383">
        <f t="shared" si="0"/>
        <v>202</v>
      </c>
      <c r="AV15" s="383">
        <f t="shared" si="1"/>
        <v>128</v>
      </c>
    </row>
    <row r="16" spans="1:48" ht="15.75" x14ac:dyDescent="0.25">
      <c r="A16" s="372"/>
      <c r="B16" s="373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4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5"/>
      <c r="AB16" s="375"/>
      <c r="AC16" s="375"/>
      <c r="AD16" s="376"/>
      <c r="AE16" s="375"/>
      <c r="AF16" s="375"/>
      <c r="AG16" s="375"/>
      <c r="AH16" s="376"/>
      <c r="AI16" s="375"/>
      <c r="AJ16" s="375"/>
      <c r="AK16" s="375"/>
      <c r="AL16" s="376"/>
    </row>
    <row r="17" spans="1:15" s="482" customFormat="1" ht="15.75" x14ac:dyDescent="0.25">
      <c r="A17" s="479"/>
      <c r="B17" s="480"/>
      <c r="C17" s="481"/>
      <c r="D17" s="481"/>
      <c r="E17" s="481"/>
      <c r="F17" s="481"/>
      <c r="G17" s="481"/>
      <c r="H17" s="481"/>
      <c r="J17" s="481"/>
      <c r="K17" s="481"/>
      <c r="L17" s="481"/>
      <c r="M17" s="481"/>
      <c r="N17" s="481"/>
      <c r="O17" s="483"/>
    </row>
    <row r="18" spans="1:15" s="485" customFormat="1" ht="12.75" x14ac:dyDescent="0.2">
      <c r="A18" s="484"/>
      <c r="C18" s="486"/>
      <c r="D18" s="486"/>
      <c r="E18" s="486"/>
      <c r="G18" s="486"/>
      <c r="H18" s="486"/>
      <c r="I18" s="487"/>
      <c r="J18" s="488"/>
      <c r="K18" s="488"/>
      <c r="L18" s="488"/>
      <c r="N18" s="488"/>
      <c r="O18" s="489"/>
    </row>
    <row r="19" spans="1:15" s="491" customFormat="1" ht="12.75" x14ac:dyDescent="0.2">
      <c r="A19" s="490"/>
      <c r="C19" s="492"/>
      <c r="D19" s="492"/>
      <c r="E19" s="492"/>
      <c r="G19" s="492"/>
      <c r="H19" s="492"/>
      <c r="I19" s="493"/>
      <c r="J19" s="494"/>
      <c r="K19" s="494"/>
      <c r="L19" s="494"/>
      <c r="M19" s="494"/>
      <c r="N19" s="494"/>
      <c r="O19" s="495"/>
    </row>
    <row r="20" spans="1:15" s="496" customFormat="1" ht="12.75" x14ac:dyDescent="0.2">
      <c r="O20" s="497"/>
    </row>
    <row r="21" spans="1:15" s="485" customFormat="1" ht="12.75" x14ac:dyDescent="0.2">
      <c r="A21" s="484"/>
      <c r="E21" s="486"/>
      <c r="G21" s="486"/>
      <c r="H21" s="486"/>
      <c r="I21" s="487"/>
      <c r="J21" s="488"/>
      <c r="K21" s="488"/>
      <c r="L21" s="488"/>
      <c r="N21" s="488"/>
      <c r="O21" s="498"/>
    </row>
    <row r="22" spans="1:15" s="491" customFormat="1" ht="12.75" x14ac:dyDescent="0.2">
      <c r="A22" s="490"/>
      <c r="C22" s="492"/>
      <c r="D22" s="492"/>
      <c r="G22" s="492"/>
      <c r="H22" s="492"/>
      <c r="I22" s="493"/>
      <c r="J22" s="494"/>
      <c r="K22" s="494"/>
      <c r="L22" s="494"/>
      <c r="M22" s="494"/>
      <c r="O22" s="499"/>
    </row>
    <row r="23" spans="1:15" s="491" customFormat="1" ht="12.75" x14ac:dyDescent="0.2"/>
    <row r="24" spans="1:15" s="485" customFormat="1" ht="12.75" x14ac:dyDescent="0.2">
      <c r="A24" s="484"/>
      <c r="C24" s="486"/>
      <c r="D24" s="486"/>
      <c r="E24" s="486"/>
      <c r="G24" s="486"/>
      <c r="H24" s="486"/>
      <c r="I24" s="487"/>
      <c r="J24" s="488"/>
      <c r="K24" s="488"/>
      <c r="L24" s="488"/>
      <c r="M24" s="488"/>
      <c r="N24" s="488"/>
      <c r="O24" s="489"/>
    </row>
    <row r="25" spans="1:15" s="485" customFormat="1" ht="12.75" x14ac:dyDescent="0.2">
      <c r="A25" s="484"/>
      <c r="C25" s="486"/>
      <c r="D25" s="486"/>
      <c r="E25" s="486"/>
      <c r="G25" s="486"/>
      <c r="H25" s="486"/>
      <c r="I25" s="487"/>
      <c r="J25" s="488"/>
      <c r="M25" s="488"/>
      <c r="N25" s="488"/>
      <c r="O25" s="489"/>
    </row>
    <row r="26" spans="1:15" s="496" customFormat="1" ht="12.75" x14ac:dyDescent="0.2">
      <c r="O26" s="497"/>
    </row>
    <row r="27" spans="1:15" s="485" customFormat="1" ht="12.75" x14ac:dyDescent="0.2">
      <c r="A27" s="484"/>
      <c r="C27" s="486"/>
      <c r="E27" s="486"/>
      <c r="H27" s="486"/>
      <c r="I27" s="500"/>
      <c r="K27" s="486"/>
      <c r="L27" s="486"/>
      <c r="M27" s="486"/>
      <c r="N27" s="486"/>
      <c r="O27" s="489"/>
    </row>
    <row r="28" spans="1:15" s="491" customFormat="1" ht="12.75" x14ac:dyDescent="0.2">
      <c r="G28" s="492"/>
      <c r="H28" s="492"/>
      <c r="I28" s="501"/>
      <c r="J28" s="492"/>
      <c r="K28" s="492"/>
      <c r="M28" s="492"/>
      <c r="O28" s="502"/>
    </row>
    <row r="29" spans="1:15" s="491" customFormat="1" ht="12.75" x14ac:dyDescent="0.2"/>
    <row r="30" spans="1:15" s="485" customFormat="1" ht="12.75" x14ac:dyDescent="0.2">
      <c r="A30" s="484"/>
      <c r="C30" s="486"/>
      <c r="E30" s="486"/>
      <c r="G30" s="486"/>
      <c r="H30" s="486"/>
      <c r="I30" s="487"/>
      <c r="J30" s="488"/>
      <c r="K30" s="488"/>
      <c r="L30" s="488"/>
      <c r="M30" s="488"/>
      <c r="N30" s="488"/>
      <c r="O30" s="489"/>
    </row>
    <row r="31" spans="1:15" s="491" customFormat="1" ht="12.75" x14ac:dyDescent="0.2">
      <c r="A31" s="490"/>
      <c r="C31" s="492"/>
      <c r="E31" s="492"/>
      <c r="G31" s="492"/>
      <c r="H31" s="492"/>
      <c r="I31" s="493"/>
      <c r="J31" s="494"/>
      <c r="K31" s="494"/>
      <c r="L31" s="494"/>
      <c r="M31" s="494"/>
      <c r="O31" s="495"/>
    </row>
    <row r="32" spans="1:15" s="496" customFormat="1" ht="12.75" x14ac:dyDescent="0.2">
      <c r="O32" s="497"/>
    </row>
    <row r="33" spans="1:15" s="491" customFormat="1" ht="12.75" x14ac:dyDescent="0.2">
      <c r="A33" s="490"/>
      <c r="C33" s="492"/>
      <c r="D33" s="492"/>
      <c r="E33" s="492"/>
      <c r="M33" s="494"/>
      <c r="O33" s="495"/>
    </row>
    <row r="34" spans="1:15" s="491" customFormat="1" ht="12.75" x14ac:dyDescent="0.2"/>
    <row r="35" spans="1:15" s="491" customFormat="1" ht="12.75" x14ac:dyDescent="0.2">
      <c r="A35" s="490"/>
      <c r="C35" s="492"/>
      <c r="D35" s="492"/>
      <c r="E35" s="492"/>
      <c r="G35" s="492"/>
      <c r="H35" s="492"/>
      <c r="I35" s="493"/>
      <c r="K35" s="494"/>
      <c r="L35" s="494"/>
      <c r="M35" s="494"/>
      <c r="O35" s="495"/>
    </row>
    <row r="36" spans="1:15" s="485" customFormat="1" ht="12.75" x14ac:dyDescent="0.2">
      <c r="A36" s="484"/>
      <c r="B36" s="503"/>
      <c r="C36" s="486"/>
      <c r="D36" s="486"/>
      <c r="G36" s="486"/>
      <c r="H36" s="486"/>
      <c r="I36" s="487"/>
      <c r="J36" s="488"/>
      <c r="K36" s="488"/>
      <c r="L36" s="488"/>
      <c r="M36" s="488"/>
      <c r="O36" s="489"/>
    </row>
    <row r="37" spans="1:15" s="485" customFormat="1" ht="12.75" x14ac:dyDescent="0.2">
      <c r="H37" s="486"/>
      <c r="N37" s="488"/>
      <c r="O37" s="489"/>
    </row>
    <row r="38" spans="1:15" s="482" customFormat="1" x14ac:dyDescent="0.2">
      <c r="O38" s="483"/>
    </row>
    <row r="39" spans="1:15" s="482" customFormat="1" x14ac:dyDescent="0.2">
      <c r="O39" s="483"/>
    </row>
    <row r="40" spans="1:15" s="482" customFormat="1" x14ac:dyDescent="0.2">
      <c r="O40" s="483"/>
    </row>
    <row r="41" spans="1:15" s="482" customFormat="1" ht="15.75" x14ac:dyDescent="0.25">
      <c r="B41" s="480"/>
      <c r="O41" s="483"/>
    </row>
    <row r="42" spans="1:15" s="482" customFormat="1" x14ac:dyDescent="0.2">
      <c r="B42" s="504"/>
      <c r="C42" s="478"/>
      <c r="D42" s="478"/>
      <c r="E42" s="478"/>
      <c r="F42" s="478"/>
      <c r="G42" s="478"/>
      <c r="H42" s="478"/>
      <c r="I42" s="478"/>
      <c r="L42" s="478"/>
      <c r="M42" s="478"/>
      <c r="O42" s="483"/>
    </row>
    <row r="43" spans="1:15" s="482" customFormat="1" x14ac:dyDescent="0.2">
      <c r="B43" s="504"/>
      <c r="C43" s="478"/>
      <c r="D43" s="478"/>
      <c r="E43" s="478"/>
      <c r="F43" s="478"/>
      <c r="G43" s="478"/>
      <c r="H43" s="478"/>
      <c r="I43" s="478"/>
      <c r="J43" s="478"/>
      <c r="K43" s="478"/>
      <c r="M43" s="478"/>
      <c r="O43" s="483"/>
    </row>
    <row r="44" spans="1:15" s="482" customFormat="1" x14ac:dyDescent="0.2">
      <c r="B44" s="504"/>
      <c r="C44" s="478"/>
      <c r="D44" s="478"/>
      <c r="E44" s="478"/>
      <c r="F44" s="478"/>
      <c r="G44" s="478"/>
      <c r="H44" s="478"/>
      <c r="I44" s="478"/>
      <c r="J44" s="478"/>
      <c r="K44" s="478"/>
      <c r="L44" s="478"/>
      <c r="M44" s="478"/>
      <c r="O44" s="483"/>
    </row>
    <row r="45" spans="1:15" s="482" customFormat="1" x14ac:dyDescent="0.2">
      <c r="B45" s="505"/>
      <c r="C45" s="477"/>
      <c r="E45" s="477"/>
      <c r="F45" s="477"/>
      <c r="G45" s="477"/>
      <c r="H45" s="477"/>
      <c r="I45" s="477"/>
      <c r="J45" s="477"/>
      <c r="K45" s="477"/>
      <c r="L45" s="477"/>
      <c r="O45" s="483"/>
    </row>
    <row r="46" spans="1:15" s="482" customFormat="1" x14ac:dyDescent="0.2">
      <c r="B46" s="505"/>
      <c r="C46" s="477"/>
      <c r="D46" s="477"/>
      <c r="F46" s="477"/>
      <c r="G46" s="477"/>
      <c r="H46" s="477"/>
      <c r="I46" s="477"/>
      <c r="J46" s="477"/>
      <c r="K46" s="477"/>
      <c r="L46" s="477"/>
      <c r="O46" s="483"/>
    </row>
    <row r="47" spans="1:15" s="482" customFormat="1" x14ac:dyDescent="0.2">
      <c r="B47" s="504"/>
      <c r="C47" s="478"/>
      <c r="E47" s="478"/>
      <c r="H47" s="478"/>
      <c r="J47" s="478"/>
      <c r="K47" s="478"/>
      <c r="L47" s="478"/>
      <c r="M47" s="478"/>
      <c r="O47" s="483"/>
    </row>
    <row r="48" spans="1:15" s="482" customFormat="1" x14ac:dyDescent="0.2">
      <c r="B48" s="504"/>
      <c r="C48" s="478"/>
      <c r="E48" s="478"/>
      <c r="F48" s="478"/>
      <c r="G48" s="478"/>
      <c r="H48" s="478"/>
      <c r="I48" s="478"/>
      <c r="J48" s="478"/>
      <c r="K48" s="478"/>
      <c r="L48" s="478"/>
      <c r="M48" s="478"/>
      <c r="O48" s="483"/>
    </row>
    <row r="49" spans="2:15" s="482" customFormat="1" x14ac:dyDescent="0.2">
      <c r="B49" s="505"/>
      <c r="C49" s="477"/>
      <c r="D49" s="477"/>
      <c r="E49" s="477"/>
      <c r="F49" s="477"/>
      <c r="G49" s="477"/>
      <c r="H49" s="477"/>
      <c r="J49" s="477"/>
      <c r="K49" s="477"/>
      <c r="L49" s="477"/>
      <c r="O49" s="483"/>
    </row>
    <row r="50" spans="2:15" s="482" customFormat="1" x14ac:dyDescent="0.2">
      <c r="B50" s="504"/>
      <c r="E50" s="478"/>
      <c r="F50" s="478"/>
      <c r="G50" s="478"/>
      <c r="H50" s="478"/>
      <c r="I50" s="478"/>
      <c r="J50" s="478"/>
      <c r="K50" s="478"/>
      <c r="M50" s="478"/>
      <c r="O50" s="483"/>
    </row>
    <row r="51" spans="2:15" s="482" customFormat="1" x14ac:dyDescent="0.2">
      <c r="B51" s="505"/>
      <c r="C51" s="477"/>
      <c r="D51" s="477"/>
      <c r="E51" s="477"/>
      <c r="F51" s="477"/>
      <c r="L51" s="477"/>
      <c r="O51" s="483"/>
    </row>
    <row r="52" spans="2:15" s="482" customFormat="1" x14ac:dyDescent="0.2">
      <c r="B52" s="505"/>
      <c r="C52" s="477"/>
      <c r="D52" s="477"/>
      <c r="E52" s="477"/>
      <c r="F52" s="477"/>
      <c r="G52" s="477"/>
      <c r="H52" s="477"/>
      <c r="I52" s="477"/>
      <c r="J52" s="477"/>
      <c r="K52" s="477"/>
      <c r="L52" s="477"/>
      <c r="M52" s="477"/>
      <c r="O52" s="483"/>
    </row>
    <row r="53" spans="2:15" s="482" customFormat="1" x14ac:dyDescent="0.2">
      <c r="B53" s="505"/>
      <c r="F53" s="477"/>
      <c r="G53" s="477"/>
      <c r="H53" s="477"/>
      <c r="I53" s="477"/>
      <c r="J53" s="477"/>
      <c r="L53" s="477"/>
      <c r="O53" s="483"/>
    </row>
  </sheetData>
  <mergeCells count="11">
    <mergeCell ref="C1:F1"/>
    <mergeCell ref="G1:J1"/>
    <mergeCell ref="AE1:AH1"/>
    <mergeCell ref="AI1:AL1"/>
    <mergeCell ref="AM1:AP1"/>
    <mergeCell ref="AQ1:AT1"/>
    <mergeCell ref="K1:N1"/>
    <mergeCell ref="O1:R1"/>
    <mergeCell ref="S1:V1"/>
    <mergeCell ref="W1:Z1"/>
    <mergeCell ref="AA1:AD1"/>
  </mergeCells>
  <conditionalFormatting sqref="C2:AT15">
    <cfRule type="cellIs" dxfId="0" priority="1" stopIfTrue="1" operator="greaterThanOrEqual">
      <formula>220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2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8"/>
  <sheetViews>
    <sheetView zoomScaleNormal="100" zoomScaleSheetLayoutView="110" workbookViewId="0">
      <pane xSplit="2" ySplit="5" topLeftCell="C6" activePane="bottomRight" state="frozen"/>
      <selection activeCell="N13" sqref="N13"/>
      <selection pane="topRight" activeCell="N13" sqref="N13"/>
      <selection pane="bottomLeft" activeCell="N13" sqref="N13"/>
      <selection pane="bottomRight" activeCell="B6" sqref="B6:C12"/>
    </sheetView>
  </sheetViews>
  <sheetFormatPr defaultRowHeight="12.75" x14ac:dyDescent="0.2"/>
  <cols>
    <col min="1" max="1" width="3" style="2" bestFit="1" customWidth="1"/>
    <col min="2" max="2" width="27.28515625" style="28" customWidth="1"/>
    <col min="3" max="3" width="4.28515625" style="27" bestFit="1" customWidth="1"/>
    <col min="4" max="4" width="6.28515625" style="27" bestFit="1" customWidth="1"/>
    <col min="5" max="8" width="4.7109375" style="27" customWidth="1"/>
    <col min="9" max="9" width="6.140625" style="27" bestFit="1" customWidth="1"/>
    <col min="10" max="10" width="7" style="27" bestFit="1" customWidth="1"/>
    <col min="11" max="11" width="6.28515625" style="27" bestFit="1" customWidth="1"/>
    <col min="12" max="12" width="6.5703125" style="27" bestFit="1" customWidth="1"/>
    <col min="13" max="13" width="5.85546875" style="27" bestFit="1" customWidth="1"/>
    <col min="14" max="16384" width="9.140625" style="2"/>
  </cols>
  <sheetData>
    <row r="1" spans="1:16" customFormat="1" ht="21" customHeight="1" x14ac:dyDescent="0.2">
      <c r="A1" s="417" t="s">
        <v>57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8"/>
      <c r="O1" s="48"/>
      <c r="P1" s="48"/>
    </row>
    <row r="2" spans="1:16" customFormat="1" ht="21" x14ac:dyDescent="0.2">
      <c r="A2" s="418" t="s">
        <v>66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8"/>
      <c r="O2" s="48"/>
      <c r="P2" s="48"/>
    </row>
    <row r="3" spans="1:16" customFormat="1" ht="13.5" customHeight="1" thickBot="1" x14ac:dyDescent="0.25">
      <c r="A3" s="100"/>
      <c r="B3" s="167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48"/>
      <c r="O3" s="48"/>
      <c r="P3" s="48"/>
    </row>
    <row r="4" spans="1:16" x14ac:dyDescent="0.2">
      <c r="A4" s="420" t="s">
        <v>41</v>
      </c>
      <c r="B4" s="422" t="s">
        <v>5</v>
      </c>
      <c r="C4" s="419" t="s">
        <v>41</v>
      </c>
      <c r="D4" s="419"/>
      <c r="E4" s="428" t="s">
        <v>45</v>
      </c>
      <c r="F4" s="428"/>
      <c r="G4" s="428"/>
      <c r="H4" s="428"/>
      <c r="I4" s="424" t="s">
        <v>33</v>
      </c>
      <c r="J4" s="424" t="s">
        <v>1</v>
      </c>
      <c r="K4" s="424" t="s">
        <v>49</v>
      </c>
      <c r="L4" s="424" t="s">
        <v>50</v>
      </c>
      <c r="M4" s="426" t="s">
        <v>12</v>
      </c>
    </row>
    <row r="5" spans="1:16" s="61" customFormat="1" x14ac:dyDescent="0.2">
      <c r="A5" s="421"/>
      <c r="B5" s="423"/>
      <c r="C5" s="77" t="s">
        <v>46</v>
      </c>
      <c r="D5" s="77" t="s">
        <v>34</v>
      </c>
      <c r="E5" s="62">
        <v>1</v>
      </c>
      <c r="F5" s="62">
        <v>2</v>
      </c>
      <c r="G5" s="62">
        <v>3</v>
      </c>
      <c r="H5" s="62">
        <v>4</v>
      </c>
      <c r="I5" s="425"/>
      <c r="J5" s="425"/>
      <c r="K5" s="425"/>
      <c r="L5" s="425"/>
      <c r="M5" s="427"/>
    </row>
    <row r="6" spans="1:16" ht="19.5" customHeight="1" x14ac:dyDescent="0.2">
      <c r="A6" s="78">
        <v>1</v>
      </c>
      <c r="B6" s="59" t="s">
        <v>40</v>
      </c>
      <c r="C6" s="52">
        <v>3</v>
      </c>
      <c r="D6" s="52">
        <v>2</v>
      </c>
      <c r="E6" s="53">
        <v>151</v>
      </c>
      <c r="F6" s="53">
        <v>179</v>
      </c>
      <c r="G6" s="53">
        <v>190</v>
      </c>
      <c r="H6" s="53">
        <v>203</v>
      </c>
      <c r="I6" s="53">
        <v>0</v>
      </c>
      <c r="J6" s="53">
        <f t="shared" ref="J6:J12" si="0">SUM(E6:H6)+I6*3-MIN(E6:H6)</f>
        <v>572</v>
      </c>
      <c r="K6" s="53">
        <f t="shared" ref="K6:K12" si="1">MAX(E6:H6)+I6</f>
        <v>203</v>
      </c>
      <c r="L6" s="60">
        <f t="shared" ref="L6:L12" si="2">ROUND(J6/3,0)</f>
        <v>191</v>
      </c>
      <c r="M6" s="79">
        <v>7</v>
      </c>
    </row>
    <row r="7" spans="1:16" ht="19.5" customHeight="1" x14ac:dyDescent="0.2">
      <c r="A7" s="78">
        <f>A9+1</f>
        <v>5</v>
      </c>
      <c r="B7" s="59" t="s">
        <v>21</v>
      </c>
      <c r="C7" s="52">
        <v>1</v>
      </c>
      <c r="D7" s="52">
        <v>1</v>
      </c>
      <c r="E7" s="53">
        <v>172</v>
      </c>
      <c r="F7" s="53">
        <v>209</v>
      </c>
      <c r="G7" s="53">
        <v>169</v>
      </c>
      <c r="H7" s="53">
        <v>184</v>
      </c>
      <c r="I7" s="53">
        <v>0</v>
      </c>
      <c r="J7" s="53">
        <f>SUM(E7:H7)+I7*3-MIN(E7:H7)</f>
        <v>565</v>
      </c>
      <c r="K7" s="53">
        <f>MAX(E7:H7)+I7</f>
        <v>209</v>
      </c>
      <c r="L7" s="56">
        <f t="shared" si="2"/>
        <v>188</v>
      </c>
      <c r="M7" s="79">
        <v>6</v>
      </c>
    </row>
    <row r="8" spans="1:16" ht="19.5" customHeight="1" x14ac:dyDescent="0.2">
      <c r="A8" s="20">
        <v>3</v>
      </c>
      <c r="B8" s="57" t="s">
        <v>17</v>
      </c>
      <c r="C8" s="54">
        <v>2</v>
      </c>
      <c r="D8" s="54">
        <v>1</v>
      </c>
      <c r="E8" s="55">
        <v>118</v>
      </c>
      <c r="F8" s="55">
        <v>190</v>
      </c>
      <c r="G8" s="55">
        <v>154</v>
      </c>
      <c r="H8" s="55">
        <v>186</v>
      </c>
      <c r="I8" s="55">
        <v>8</v>
      </c>
      <c r="J8" s="53">
        <f t="shared" si="0"/>
        <v>554</v>
      </c>
      <c r="K8" s="53">
        <f t="shared" si="1"/>
        <v>198</v>
      </c>
      <c r="L8" s="53">
        <f t="shared" si="2"/>
        <v>185</v>
      </c>
      <c r="M8" s="79">
        <v>5</v>
      </c>
    </row>
    <row r="9" spans="1:16" s="31" customFormat="1" ht="19.5" customHeight="1" x14ac:dyDescent="0.2">
      <c r="A9" s="78">
        <v>4</v>
      </c>
      <c r="B9" s="59" t="s">
        <v>20</v>
      </c>
      <c r="C9" s="52">
        <v>2</v>
      </c>
      <c r="D9" s="52">
        <v>2</v>
      </c>
      <c r="E9" s="53">
        <v>138</v>
      </c>
      <c r="F9" s="53">
        <v>168</v>
      </c>
      <c r="G9" s="60">
        <v>213</v>
      </c>
      <c r="H9" s="53">
        <v>160</v>
      </c>
      <c r="I9" s="53">
        <v>0</v>
      </c>
      <c r="J9" s="53">
        <f>SUM(E9:H9)+I9*3-MIN(E9:H9)</f>
        <v>541</v>
      </c>
      <c r="K9" s="53">
        <f>MAX(E9:H9)+I9</f>
        <v>213</v>
      </c>
      <c r="L9" s="53">
        <f t="shared" si="2"/>
        <v>180</v>
      </c>
      <c r="M9" s="79">
        <v>4</v>
      </c>
    </row>
    <row r="10" spans="1:16" ht="19.5" customHeight="1" x14ac:dyDescent="0.2">
      <c r="A10" s="20">
        <v>5</v>
      </c>
      <c r="B10" s="57" t="s">
        <v>22</v>
      </c>
      <c r="C10" s="54">
        <v>3</v>
      </c>
      <c r="D10" s="54">
        <v>1</v>
      </c>
      <c r="E10" s="55">
        <v>120</v>
      </c>
      <c r="F10" s="55">
        <v>136</v>
      </c>
      <c r="G10" s="55">
        <v>174</v>
      </c>
      <c r="H10" s="55">
        <v>141</v>
      </c>
      <c r="I10" s="55">
        <v>8</v>
      </c>
      <c r="J10" s="55">
        <f>SUM(E10:H10)+I10*3-MIN(E10:H10)</f>
        <v>475</v>
      </c>
      <c r="K10" s="55">
        <f>MAX(E10:H10)+I10</f>
        <v>182</v>
      </c>
      <c r="L10" s="55">
        <f t="shared" si="2"/>
        <v>158</v>
      </c>
      <c r="M10" s="21">
        <v>3</v>
      </c>
    </row>
    <row r="11" spans="1:16" ht="19.5" customHeight="1" x14ac:dyDescent="0.2">
      <c r="A11" s="20">
        <v>6</v>
      </c>
      <c r="B11" s="57" t="s">
        <v>19</v>
      </c>
      <c r="C11" s="54">
        <v>1</v>
      </c>
      <c r="D11" s="54">
        <v>2</v>
      </c>
      <c r="E11" s="55">
        <v>111</v>
      </c>
      <c r="F11" s="55">
        <v>124</v>
      </c>
      <c r="G11" s="55">
        <v>157</v>
      </c>
      <c r="H11" s="55">
        <v>132</v>
      </c>
      <c r="I11" s="55">
        <v>8</v>
      </c>
      <c r="J11" s="55">
        <f t="shared" si="0"/>
        <v>437</v>
      </c>
      <c r="K11" s="55">
        <f t="shared" si="1"/>
        <v>165</v>
      </c>
      <c r="L11" s="55">
        <f t="shared" si="2"/>
        <v>146</v>
      </c>
      <c r="M11" s="21">
        <v>2</v>
      </c>
    </row>
    <row r="12" spans="1:16" ht="19.5" customHeight="1" x14ac:dyDescent="0.2">
      <c r="A12" s="20">
        <f>A11+1</f>
        <v>7</v>
      </c>
      <c r="B12" s="57" t="s">
        <v>44</v>
      </c>
      <c r="C12" s="54">
        <v>4</v>
      </c>
      <c r="D12" s="54">
        <v>1</v>
      </c>
      <c r="E12" s="55">
        <v>105</v>
      </c>
      <c r="F12" s="55">
        <v>127</v>
      </c>
      <c r="G12" s="55">
        <v>113</v>
      </c>
      <c r="H12" s="55">
        <v>127</v>
      </c>
      <c r="I12" s="55">
        <v>8</v>
      </c>
      <c r="J12" s="55">
        <f t="shared" si="0"/>
        <v>391</v>
      </c>
      <c r="K12" s="55">
        <f t="shared" si="1"/>
        <v>135</v>
      </c>
      <c r="L12" s="55">
        <f t="shared" si="2"/>
        <v>130</v>
      </c>
      <c r="M12" s="21">
        <v>1</v>
      </c>
    </row>
    <row r="14" spans="1:16" x14ac:dyDescent="0.2">
      <c r="A14" s="169"/>
      <c r="B14" s="170"/>
      <c r="C14" s="171"/>
      <c r="D14" s="171"/>
      <c r="E14" s="172"/>
      <c r="F14" s="172"/>
      <c r="G14" s="172"/>
      <c r="H14" s="172"/>
      <c r="I14" s="172"/>
      <c r="J14" s="172"/>
      <c r="K14" s="172"/>
      <c r="L14" s="172"/>
      <c r="M14" s="169"/>
    </row>
    <row r="15" spans="1:16" ht="21" x14ac:dyDescent="0.35">
      <c r="B15" s="150" t="str">
        <f>B9</f>
        <v>Пушкарев Александр</v>
      </c>
      <c r="C15" s="27" t="s">
        <v>51</v>
      </c>
      <c r="D15" s="75">
        <f>G9</f>
        <v>213</v>
      </c>
      <c r="E15" s="72" t="s">
        <v>47</v>
      </c>
      <c r="F15" s="73"/>
      <c r="G15" s="64"/>
      <c r="H15" s="64"/>
      <c r="I15" s="64"/>
      <c r="J15" s="64"/>
    </row>
    <row r="16" spans="1:16" ht="21" x14ac:dyDescent="0.35">
      <c r="B16" s="65"/>
      <c r="D16" s="76"/>
      <c r="E16" s="65"/>
      <c r="F16" s="64"/>
      <c r="G16" s="64"/>
      <c r="H16" s="64"/>
      <c r="I16" s="64"/>
      <c r="J16" s="64"/>
    </row>
    <row r="17" spans="2:13" s="67" customFormat="1" ht="21" x14ac:dyDescent="0.35">
      <c r="B17" s="155" t="str">
        <f>B6</f>
        <v>Ситников Алексей</v>
      </c>
      <c r="C17" s="70" t="s">
        <v>51</v>
      </c>
      <c r="D17" s="74">
        <f>L6</f>
        <v>191</v>
      </c>
      <c r="E17" s="66" t="s">
        <v>48</v>
      </c>
      <c r="F17" s="69"/>
      <c r="G17" s="69"/>
      <c r="H17" s="69"/>
      <c r="I17" s="69"/>
      <c r="J17" s="69"/>
      <c r="K17" s="70"/>
      <c r="L17" s="70"/>
      <c r="M17" s="70"/>
    </row>
    <row r="18" spans="2:13" ht="21" x14ac:dyDescent="0.35">
      <c r="B18" s="65"/>
      <c r="C18" s="64"/>
      <c r="D18" s="64"/>
      <c r="E18" s="64"/>
      <c r="F18" s="64"/>
      <c r="G18" s="64"/>
      <c r="H18" s="64"/>
      <c r="I18" s="64"/>
      <c r="J18" s="64"/>
    </row>
  </sheetData>
  <mergeCells count="11">
    <mergeCell ref="E4:H4"/>
    <mergeCell ref="C4:D4"/>
    <mergeCell ref="A4:A5"/>
    <mergeCell ref="B4:B5"/>
    <mergeCell ref="I4:I5"/>
    <mergeCell ref="J4:J5"/>
    <mergeCell ref="A1:M1"/>
    <mergeCell ref="A2:M2"/>
    <mergeCell ref="K4:K5"/>
    <mergeCell ref="L4:L5"/>
    <mergeCell ref="M4:M5"/>
  </mergeCells>
  <pageMargins left="0.7" right="0.7" top="0.75" bottom="0.75" header="0.3" footer="0.3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21"/>
  <sheetViews>
    <sheetView topLeftCell="A2" zoomScaleNormal="100" zoomScaleSheetLayoutView="110" workbookViewId="0">
      <selection activeCell="B6" sqref="B6:C15"/>
    </sheetView>
  </sheetViews>
  <sheetFormatPr defaultRowHeight="12.75" x14ac:dyDescent="0.2"/>
  <cols>
    <col min="1" max="1" width="3" style="2" bestFit="1" customWidth="1"/>
    <col min="2" max="2" width="23.28515625" style="2" customWidth="1"/>
    <col min="3" max="3" width="5.5703125" style="27" customWidth="1"/>
    <col min="4" max="4" width="6.42578125" style="27" bestFit="1" customWidth="1"/>
    <col min="5" max="8" width="4.7109375" style="27" customWidth="1"/>
    <col min="9" max="9" width="6.140625" style="27" bestFit="1" customWidth="1"/>
    <col min="10" max="10" width="7" style="27" bestFit="1" customWidth="1"/>
    <col min="11" max="11" width="6.28515625" style="27" bestFit="1" customWidth="1"/>
    <col min="12" max="12" width="6.5703125" style="27" bestFit="1" customWidth="1"/>
    <col min="13" max="13" width="5.85546875" style="27" bestFit="1" customWidth="1"/>
    <col min="14" max="16384" width="9.140625" style="2"/>
  </cols>
  <sheetData>
    <row r="1" spans="1:16" customFormat="1" ht="21" customHeight="1" x14ac:dyDescent="0.2">
      <c r="A1" s="417" t="s">
        <v>57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8"/>
      <c r="O1" s="48"/>
      <c r="P1" s="48"/>
    </row>
    <row r="2" spans="1:16" customFormat="1" ht="21" x14ac:dyDescent="0.2">
      <c r="A2" s="418" t="s">
        <v>67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8"/>
      <c r="O2" s="48"/>
      <c r="P2" s="48"/>
    </row>
    <row r="3" spans="1:16" customFormat="1" ht="13.5" customHeight="1" thickBo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48"/>
      <c r="O3" s="48"/>
      <c r="P3" s="48"/>
    </row>
    <row r="4" spans="1:16" ht="18" customHeight="1" x14ac:dyDescent="0.2">
      <c r="A4" s="420" t="s">
        <v>41</v>
      </c>
      <c r="B4" s="429" t="s">
        <v>5</v>
      </c>
      <c r="C4" s="419" t="s">
        <v>41</v>
      </c>
      <c r="D4" s="419"/>
      <c r="E4" s="428" t="s">
        <v>45</v>
      </c>
      <c r="F4" s="428"/>
      <c r="G4" s="428"/>
      <c r="H4" s="428"/>
      <c r="I4" s="424" t="s">
        <v>33</v>
      </c>
      <c r="J4" s="424" t="s">
        <v>1</v>
      </c>
      <c r="K4" s="424" t="s">
        <v>49</v>
      </c>
      <c r="L4" s="424" t="s">
        <v>50</v>
      </c>
      <c r="M4" s="426" t="s">
        <v>12</v>
      </c>
    </row>
    <row r="5" spans="1:16" s="61" customFormat="1" ht="16.5" customHeight="1" x14ac:dyDescent="0.2">
      <c r="A5" s="421"/>
      <c r="B5" s="430"/>
      <c r="C5" s="77" t="s">
        <v>46</v>
      </c>
      <c r="D5" s="77" t="s">
        <v>34</v>
      </c>
      <c r="E5" s="62">
        <v>1</v>
      </c>
      <c r="F5" s="62">
        <v>2</v>
      </c>
      <c r="G5" s="62">
        <v>3</v>
      </c>
      <c r="H5" s="62">
        <v>4</v>
      </c>
      <c r="I5" s="425"/>
      <c r="J5" s="425"/>
      <c r="K5" s="425"/>
      <c r="L5" s="425"/>
      <c r="M5" s="427"/>
    </row>
    <row r="6" spans="1:16" ht="22.5" customHeight="1" x14ac:dyDescent="0.2">
      <c r="A6" s="87">
        <v>1</v>
      </c>
      <c r="B6" s="59" t="s">
        <v>13</v>
      </c>
      <c r="C6" s="52">
        <v>2</v>
      </c>
      <c r="D6" s="52">
        <v>2</v>
      </c>
      <c r="E6" s="53">
        <v>180</v>
      </c>
      <c r="F6" s="176">
        <v>234</v>
      </c>
      <c r="G6" s="53">
        <v>171</v>
      </c>
      <c r="H6" s="56">
        <v>161</v>
      </c>
      <c r="I6" s="53">
        <v>0</v>
      </c>
      <c r="J6" s="53">
        <f t="shared" ref="J6:J15" si="0">SUM(E6:H6)+I6*3-MIN(E6:H6)</f>
        <v>585</v>
      </c>
      <c r="K6" s="53">
        <f t="shared" ref="K6:K15" si="1">MAX(E6:H6)+I6</f>
        <v>234</v>
      </c>
      <c r="L6" s="176">
        <f t="shared" ref="L6:L15" si="2">ROUND(J6/3,0)</f>
        <v>195</v>
      </c>
      <c r="M6" s="79">
        <v>12</v>
      </c>
    </row>
    <row r="7" spans="1:16" ht="22.5" customHeight="1" x14ac:dyDescent="0.2">
      <c r="A7" s="87">
        <v>2</v>
      </c>
      <c r="B7" s="59" t="s">
        <v>40</v>
      </c>
      <c r="C7" s="52">
        <v>3</v>
      </c>
      <c r="D7" s="52">
        <v>1</v>
      </c>
      <c r="E7" s="53">
        <v>165</v>
      </c>
      <c r="F7" s="53">
        <v>157</v>
      </c>
      <c r="G7" s="53">
        <v>157</v>
      </c>
      <c r="H7" s="53">
        <v>211</v>
      </c>
      <c r="I7" s="53">
        <v>0</v>
      </c>
      <c r="J7" s="53">
        <f t="shared" si="0"/>
        <v>533</v>
      </c>
      <c r="K7" s="53">
        <f t="shared" si="1"/>
        <v>211</v>
      </c>
      <c r="L7" s="53">
        <f t="shared" si="2"/>
        <v>178</v>
      </c>
      <c r="M7" s="79">
        <v>10</v>
      </c>
    </row>
    <row r="8" spans="1:16" s="61" customFormat="1" ht="22.5" customHeight="1" x14ac:dyDescent="0.2">
      <c r="A8" s="173">
        <v>3</v>
      </c>
      <c r="B8" s="57" t="s">
        <v>15</v>
      </c>
      <c r="C8" s="54">
        <v>3</v>
      </c>
      <c r="D8" s="54">
        <v>3</v>
      </c>
      <c r="E8" s="55">
        <v>175</v>
      </c>
      <c r="F8" s="55">
        <v>182</v>
      </c>
      <c r="G8" s="55">
        <v>136</v>
      </c>
      <c r="H8" s="55">
        <v>150</v>
      </c>
      <c r="I8" s="174">
        <v>8</v>
      </c>
      <c r="J8" s="174">
        <f t="shared" si="0"/>
        <v>531</v>
      </c>
      <c r="K8" s="174">
        <f t="shared" si="1"/>
        <v>190</v>
      </c>
      <c r="L8" s="174">
        <f t="shared" si="2"/>
        <v>177</v>
      </c>
      <c r="M8" s="175">
        <v>8</v>
      </c>
    </row>
    <row r="9" spans="1:16" ht="22.5" customHeight="1" x14ac:dyDescent="0.2">
      <c r="A9" s="88">
        <v>4</v>
      </c>
      <c r="B9" s="57" t="s">
        <v>17</v>
      </c>
      <c r="C9" s="54">
        <v>2</v>
      </c>
      <c r="D9" s="54">
        <v>3</v>
      </c>
      <c r="E9" s="55">
        <v>157</v>
      </c>
      <c r="F9" s="55">
        <v>146</v>
      </c>
      <c r="G9" s="55">
        <v>148</v>
      </c>
      <c r="H9" s="55">
        <v>198</v>
      </c>
      <c r="I9" s="55">
        <v>8</v>
      </c>
      <c r="J9" s="53">
        <f t="shared" si="0"/>
        <v>527</v>
      </c>
      <c r="K9" s="53">
        <f t="shared" si="1"/>
        <v>206</v>
      </c>
      <c r="L9" s="53">
        <f t="shared" si="2"/>
        <v>176</v>
      </c>
      <c r="M9" s="79">
        <v>7</v>
      </c>
    </row>
    <row r="10" spans="1:16" ht="22.5" customHeight="1" x14ac:dyDescent="0.2">
      <c r="A10" s="87">
        <v>5</v>
      </c>
      <c r="B10" s="58" t="s">
        <v>20</v>
      </c>
      <c r="C10" s="52">
        <v>4</v>
      </c>
      <c r="D10" s="52">
        <v>3</v>
      </c>
      <c r="E10" s="53">
        <v>192</v>
      </c>
      <c r="F10" s="53">
        <v>156</v>
      </c>
      <c r="G10" s="53">
        <v>178</v>
      </c>
      <c r="H10" s="56">
        <v>139</v>
      </c>
      <c r="I10" s="53">
        <v>0</v>
      </c>
      <c r="J10" s="53">
        <f t="shared" si="0"/>
        <v>526</v>
      </c>
      <c r="K10" s="53">
        <f t="shared" si="1"/>
        <v>192</v>
      </c>
      <c r="L10" s="53">
        <f t="shared" si="2"/>
        <v>175</v>
      </c>
      <c r="M10" s="79">
        <v>6</v>
      </c>
    </row>
    <row r="11" spans="1:16" ht="22.5" customHeight="1" x14ac:dyDescent="0.2">
      <c r="A11" s="87">
        <v>6</v>
      </c>
      <c r="B11" s="59" t="s">
        <v>21</v>
      </c>
      <c r="C11" s="52">
        <v>3</v>
      </c>
      <c r="D11" s="52">
        <v>2</v>
      </c>
      <c r="E11" s="53">
        <v>173</v>
      </c>
      <c r="F11" s="53">
        <v>191</v>
      </c>
      <c r="G11" s="53">
        <v>130</v>
      </c>
      <c r="H11" s="53">
        <v>157</v>
      </c>
      <c r="I11" s="53">
        <v>0</v>
      </c>
      <c r="J11" s="53">
        <f t="shared" si="0"/>
        <v>521</v>
      </c>
      <c r="K11" s="53">
        <f t="shared" si="1"/>
        <v>191</v>
      </c>
      <c r="L11" s="56">
        <f t="shared" si="2"/>
        <v>174</v>
      </c>
      <c r="M11" s="79">
        <v>5</v>
      </c>
    </row>
    <row r="12" spans="1:16" ht="22.5" customHeight="1" x14ac:dyDescent="0.2">
      <c r="A12" s="87">
        <v>7</v>
      </c>
      <c r="B12" s="58" t="s">
        <v>18</v>
      </c>
      <c r="C12" s="52">
        <v>4</v>
      </c>
      <c r="D12" s="52">
        <v>1</v>
      </c>
      <c r="E12" s="53">
        <v>158</v>
      </c>
      <c r="F12" s="53">
        <v>147</v>
      </c>
      <c r="G12" s="53">
        <v>151</v>
      </c>
      <c r="H12" s="53">
        <v>193</v>
      </c>
      <c r="I12" s="53">
        <v>0</v>
      </c>
      <c r="J12" s="53">
        <f t="shared" si="0"/>
        <v>502</v>
      </c>
      <c r="K12" s="53">
        <f t="shared" si="1"/>
        <v>193</v>
      </c>
      <c r="L12" s="53">
        <f t="shared" si="2"/>
        <v>167</v>
      </c>
      <c r="M12" s="79">
        <v>4</v>
      </c>
    </row>
    <row r="13" spans="1:16" ht="22.5" customHeight="1" x14ac:dyDescent="0.2">
      <c r="A13" s="87">
        <v>8</v>
      </c>
      <c r="B13" s="58" t="s">
        <v>37</v>
      </c>
      <c r="C13" s="52">
        <v>4</v>
      </c>
      <c r="D13" s="52">
        <v>2</v>
      </c>
      <c r="E13" s="53">
        <v>147</v>
      </c>
      <c r="F13" s="53">
        <v>124</v>
      </c>
      <c r="G13" s="53">
        <v>164</v>
      </c>
      <c r="H13" s="53">
        <v>162</v>
      </c>
      <c r="I13" s="53">
        <v>0</v>
      </c>
      <c r="J13" s="53">
        <f t="shared" si="0"/>
        <v>473</v>
      </c>
      <c r="K13" s="53">
        <f t="shared" si="1"/>
        <v>164</v>
      </c>
      <c r="L13" s="53">
        <f t="shared" si="2"/>
        <v>158</v>
      </c>
      <c r="M13" s="79">
        <v>3</v>
      </c>
    </row>
    <row r="14" spans="1:16" ht="22.5" customHeight="1" x14ac:dyDescent="0.2">
      <c r="A14" s="88">
        <v>9</v>
      </c>
      <c r="B14" s="57" t="s">
        <v>44</v>
      </c>
      <c r="C14" s="54">
        <v>1</v>
      </c>
      <c r="D14" s="54">
        <v>2</v>
      </c>
      <c r="E14" s="55">
        <v>118</v>
      </c>
      <c r="F14" s="55">
        <v>160</v>
      </c>
      <c r="G14" s="55">
        <v>153</v>
      </c>
      <c r="H14" s="55">
        <v>114</v>
      </c>
      <c r="I14" s="55">
        <v>8</v>
      </c>
      <c r="J14" s="55">
        <f t="shared" si="0"/>
        <v>455</v>
      </c>
      <c r="K14" s="55">
        <f t="shared" si="1"/>
        <v>168</v>
      </c>
      <c r="L14" s="55">
        <f t="shared" si="2"/>
        <v>152</v>
      </c>
      <c r="M14" s="21">
        <v>2</v>
      </c>
    </row>
    <row r="15" spans="1:16" ht="22.5" customHeight="1" x14ac:dyDescent="0.2">
      <c r="A15" s="88">
        <v>10</v>
      </c>
      <c r="B15" s="57" t="s">
        <v>19</v>
      </c>
      <c r="C15" s="54">
        <v>2</v>
      </c>
      <c r="D15" s="54">
        <v>1</v>
      </c>
      <c r="E15" s="55">
        <v>141</v>
      </c>
      <c r="F15" s="55">
        <v>124</v>
      </c>
      <c r="G15" s="55">
        <v>102</v>
      </c>
      <c r="H15" s="55">
        <v>135</v>
      </c>
      <c r="I15" s="55">
        <v>8</v>
      </c>
      <c r="J15" s="55">
        <f t="shared" si="0"/>
        <v>424</v>
      </c>
      <c r="K15" s="55">
        <f t="shared" si="1"/>
        <v>149</v>
      </c>
      <c r="L15" s="55">
        <f t="shared" si="2"/>
        <v>141</v>
      </c>
      <c r="M15" s="21">
        <v>1</v>
      </c>
    </row>
    <row r="18" spans="2:13" ht="21" x14ac:dyDescent="0.35">
      <c r="B18" s="71" t="str">
        <f>B6</f>
        <v>Степанов Андрей</v>
      </c>
      <c r="D18" s="75">
        <f>F6</f>
        <v>234</v>
      </c>
      <c r="E18" s="72" t="s">
        <v>47</v>
      </c>
      <c r="F18" s="73"/>
      <c r="G18" s="64"/>
      <c r="H18" s="64"/>
      <c r="I18" s="64"/>
      <c r="J18" s="64"/>
    </row>
    <row r="19" spans="2:13" ht="21" x14ac:dyDescent="0.35">
      <c r="B19" s="63"/>
      <c r="D19" s="76"/>
      <c r="E19" s="65"/>
      <c r="F19" s="64"/>
      <c r="G19" s="64"/>
      <c r="H19" s="64"/>
      <c r="I19" s="64"/>
      <c r="J19" s="64"/>
    </row>
    <row r="20" spans="2:13" s="67" customFormat="1" ht="21" x14ac:dyDescent="0.35">
      <c r="B20" s="68" t="str">
        <f>B6</f>
        <v>Степанов Андрей</v>
      </c>
      <c r="C20" s="70"/>
      <c r="D20" s="74">
        <f>L6</f>
        <v>195</v>
      </c>
      <c r="E20" s="66" t="s">
        <v>48</v>
      </c>
      <c r="F20" s="69"/>
      <c r="G20" s="69"/>
      <c r="H20" s="69"/>
      <c r="I20" s="69"/>
      <c r="J20" s="69"/>
      <c r="K20" s="70"/>
      <c r="L20" s="70"/>
      <c r="M20" s="70"/>
    </row>
    <row r="21" spans="2:13" ht="21" x14ac:dyDescent="0.35">
      <c r="B21" s="68"/>
      <c r="C21" s="70"/>
      <c r="D21" s="74"/>
      <c r="E21" s="66"/>
      <c r="F21" s="69"/>
      <c r="G21" s="69"/>
      <c r="H21" s="69"/>
      <c r="I21" s="69"/>
      <c r="J21" s="69"/>
      <c r="K21" s="70"/>
    </row>
  </sheetData>
  <mergeCells count="11">
    <mergeCell ref="A4:A5"/>
    <mergeCell ref="B4:B5"/>
    <mergeCell ref="C4:D4"/>
    <mergeCell ref="E4:H4"/>
    <mergeCell ref="I4:I5"/>
    <mergeCell ref="J4:J5"/>
    <mergeCell ref="A1:M1"/>
    <mergeCell ref="A2:M2"/>
    <mergeCell ref="K4:K5"/>
    <mergeCell ref="L4:L5"/>
    <mergeCell ref="M4:M5"/>
  </mergeCells>
  <pageMargins left="0.75" right="0.75" top="1" bottom="1" header="0.5" footer="0.5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23"/>
  <sheetViews>
    <sheetView zoomScale="90" zoomScaleNormal="90" zoomScaleSheetLayoutView="100" workbookViewId="0">
      <selection activeCell="B6" sqref="B6:C19"/>
    </sheetView>
  </sheetViews>
  <sheetFormatPr defaultRowHeight="12.75" x14ac:dyDescent="0.2"/>
  <cols>
    <col min="1" max="1" width="3" bestFit="1" customWidth="1"/>
    <col min="2" max="2" width="26.42578125" bestFit="1" customWidth="1"/>
    <col min="3" max="3" width="4.28515625" bestFit="1" customWidth="1"/>
    <col min="4" max="4" width="6.42578125" bestFit="1" customWidth="1"/>
    <col min="5" max="5" width="4.42578125" customWidth="1"/>
    <col min="6" max="8" width="4.42578125" bestFit="1" customWidth="1"/>
    <col min="9" max="9" width="6" bestFit="1" customWidth="1"/>
    <col min="10" max="10" width="7" bestFit="1" customWidth="1"/>
    <col min="11" max="12" width="6.28515625" bestFit="1" customWidth="1"/>
    <col min="13" max="13" width="5.7109375" bestFit="1" customWidth="1"/>
    <col min="14" max="14" width="4.85546875" customWidth="1"/>
  </cols>
  <sheetData>
    <row r="1" spans="1:16" ht="21" customHeight="1" x14ac:dyDescent="0.2">
      <c r="A1" s="417" t="s">
        <v>57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8"/>
      <c r="O1" s="48"/>
      <c r="P1" s="48"/>
    </row>
    <row r="2" spans="1:16" ht="21" x14ac:dyDescent="0.2">
      <c r="A2" s="418" t="s">
        <v>72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8"/>
      <c r="O2" s="48"/>
      <c r="P2" s="48"/>
    </row>
    <row r="3" spans="1:16" ht="13.5" customHeight="1" thickBo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48"/>
      <c r="O3" s="48"/>
      <c r="P3" s="48"/>
    </row>
    <row r="4" spans="1:16" x14ac:dyDescent="0.2">
      <c r="A4" s="420" t="s">
        <v>41</v>
      </c>
      <c r="B4" s="429" t="s">
        <v>5</v>
      </c>
      <c r="C4" s="419" t="s">
        <v>41</v>
      </c>
      <c r="D4" s="419"/>
      <c r="E4" s="428" t="s">
        <v>45</v>
      </c>
      <c r="F4" s="428"/>
      <c r="G4" s="428"/>
      <c r="H4" s="428"/>
      <c r="I4" s="424" t="s">
        <v>33</v>
      </c>
      <c r="J4" s="424" t="s">
        <v>1</v>
      </c>
      <c r="K4" s="424" t="s">
        <v>49</v>
      </c>
      <c r="L4" s="424" t="s">
        <v>50</v>
      </c>
      <c r="M4" s="426" t="s">
        <v>12</v>
      </c>
    </row>
    <row r="5" spans="1:16" x14ac:dyDescent="0.2">
      <c r="A5" s="421"/>
      <c r="B5" s="430"/>
      <c r="C5" s="77" t="s">
        <v>46</v>
      </c>
      <c r="D5" s="77" t="s">
        <v>34</v>
      </c>
      <c r="E5" s="62">
        <v>1</v>
      </c>
      <c r="F5" s="62">
        <v>2</v>
      </c>
      <c r="G5" s="62">
        <v>3</v>
      </c>
      <c r="H5" s="62">
        <v>4</v>
      </c>
      <c r="I5" s="425"/>
      <c r="J5" s="425"/>
      <c r="K5" s="425"/>
      <c r="L5" s="425"/>
      <c r="M5" s="427"/>
    </row>
    <row r="6" spans="1:16" ht="27.75" customHeight="1" x14ac:dyDescent="0.25">
      <c r="A6" s="87">
        <v>1</v>
      </c>
      <c r="B6" s="182" t="s">
        <v>37</v>
      </c>
      <c r="C6" s="52">
        <v>3</v>
      </c>
      <c r="D6" s="52">
        <v>2</v>
      </c>
      <c r="E6" s="94">
        <v>167</v>
      </c>
      <c r="F6" s="160">
        <v>216</v>
      </c>
      <c r="G6" s="94">
        <v>170</v>
      </c>
      <c r="H6" s="94">
        <v>201</v>
      </c>
      <c r="I6" s="183">
        <v>0</v>
      </c>
      <c r="J6" s="183">
        <f t="shared" ref="J6:J19" si="0">SUM(E6:H6)+I6*3-MIN(E6:H6)</f>
        <v>587</v>
      </c>
      <c r="K6" s="183">
        <f t="shared" ref="K6:K19" si="1">MAX(E6:H6)+I6</f>
        <v>216</v>
      </c>
      <c r="L6" s="184">
        <f t="shared" ref="L6:L19" si="2">ROUND(J6/3,0)</f>
        <v>196</v>
      </c>
      <c r="M6" s="108">
        <v>21</v>
      </c>
    </row>
    <row r="7" spans="1:16" ht="27.75" customHeight="1" x14ac:dyDescent="0.25">
      <c r="A7" s="87">
        <f>A6+1</f>
        <v>2</v>
      </c>
      <c r="B7" s="92" t="s">
        <v>35</v>
      </c>
      <c r="C7" s="52">
        <v>1</v>
      </c>
      <c r="D7" s="52">
        <v>1</v>
      </c>
      <c r="E7" s="94">
        <v>171</v>
      </c>
      <c r="F7" s="94">
        <v>188</v>
      </c>
      <c r="G7" s="94">
        <v>177</v>
      </c>
      <c r="H7" s="94">
        <v>192</v>
      </c>
      <c r="I7" s="53">
        <v>0</v>
      </c>
      <c r="J7" s="56">
        <f t="shared" si="0"/>
        <v>557</v>
      </c>
      <c r="K7" s="56">
        <f t="shared" si="1"/>
        <v>192</v>
      </c>
      <c r="L7" s="99">
        <f t="shared" si="2"/>
        <v>186</v>
      </c>
      <c r="M7" s="108">
        <v>18</v>
      </c>
    </row>
    <row r="8" spans="1:16" ht="27.75" customHeight="1" x14ac:dyDescent="0.25">
      <c r="A8" s="88">
        <v>3</v>
      </c>
      <c r="B8" s="93" t="s">
        <v>36</v>
      </c>
      <c r="C8" s="54">
        <v>1</v>
      </c>
      <c r="D8" s="54">
        <v>1</v>
      </c>
      <c r="E8" s="95">
        <v>181</v>
      </c>
      <c r="F8" s="95">
        <v>151</v>
      </c>
      <c r="G8" s="95">
        <v>158</v>
      </c>
      <c r="H8" s="95">
        <v>188</v>
      </c>
      <c r="I8" s="55">
        <v>8</v>
      </c>
      <c r="J8" s="55">
        <f t="shared" si="0"/>
        <v>551</v>
      </c>
      <c r="K8" s="55">
        <f t="shared" si="1"/>
        <v>196</v>
      </c>
      <c r="L8" s="98">
        <f t="shared" si="2"/>
        <v>184</v>
      </c>
      <c r="M8" s="108">
        <v>16</v>
      </c>
    </row>
    <row r="9" spans="1:16" ht="27.75" customHeight="1" x14ac:dyDescent="0.25">
      <c r="A9" s="87">
        <f>A8+1</f>
        <v>4</v>
      </c>
      <c r="B9" s="92" t="s">
        <v>20</v>
      </c>
      <c r="C9" s="52">
        <v>2</v>
      </c>
      <c r="D9" s="52">
        <v>1</v>
      </c>
      <c r="E9" s="94">
        <v>175</v>
      </c>
      <c r="F9" s="94">
        <v>171</v>
      </c>
      <c r="G9" s="94">
        <v>195</v>
      </c>
      <c r="H9" s="94">
        <v>159</v>
      </c>
      <c r="I9" s="53">
        <v>0</v>
      </c>
      <c r="J9" s="53">
        <f t="shared" si="0"/>
        <v>541</v>
      </c>
      <c r="K9" s="53">
        <f t="shared" si="1"/>
        <v>195</v>
      </c>
      <c r="L9" s="99">
        <f t="shared" si="2"/>
        <v>180</v>
      </c>
      <c r="M9" s="108">
        <v>14</v>
      </c>
    </row>
    <row r="10" spans="1:16" ht="27.75" customHeight="1" x14ac:dyDescent="0.25">
      <c r="A10" s="87">
        <f>A9+1</f>
        <v>5</v>
      </c>
      <c r="B10" s="92" t="s">
        <v>13</v>
      </c>
      <c r="C10" s="52">
        <v>4</v>
      </c>
      <c r="D10" s="52">
        <v>2</v>
      </c>
      <c r="E10" s="94">
        <v>152</v>
      </c>
      <c r="F10" s="94">
        <v>158</v>
      </c>
      <c r="G10" s="94">
        <v>162</v>
      </c>
      <c r="H10" s="96">
        <v>202</v>
      </c>
      <c r="I10" s="53">
        <v>0</v>
      </c>
      <c r="J10" s="53">
        <f t="shared" si="0"/>
        <v>522</v>
      </c>
      <c r="K10" s="53">
        <f t="shared" si="1"/>
        <v>202</v>
      </c>
      <c r="L10" s="99">
        <f t="shared" si="2"/>
        <v>174</v>
      </c>
      <c r="M10" s="108">
        <v>12</v>
      </c>
    </row>
    <row r="11" spans="1:16" ht="27.75" customHeight="1" x14ac:dyDescent="0.25">
      <c r="A11" s="88">
        <f>A10+1</f>
        <v>6</v>
      </c>
      <c r="B11" s="93" t="s">
        <v>15</v>
      </c>
      <c r="C11" s="54">
        <v>2</v>
      </c>
      <c r="D11" s="54">
        <v>1</v>
      </c>
      <c r="E11" s="95">
        <v>159</v>
      </c>
      <c r="F11" s="95">
        <v>171</v>
      </c>
      <c r="G11" s="95">
        <v>161</v>
      </c>
      <c r="H11" s="95">
        <v>126</v>
      </c>
      <c r="I11" s="55">
        <v>8</v>
      </c>
      <c r="J11" s="55">
        <f t="shared" si="0"/>
        <v>515</v>
      </c>
      <c r="K11" s="55">
        <f t="shared" si="1"/>
        <v>179</v>
      </c>
      <c r="L11" s="98">
        <f t="shared" si="2"/>
        <v>172</v>
      </c>
      <c r="M11" s="33">
        <v>10</v>
      </c>
    </row>
    <row r="12" spans="1:16" ht="27.75" customHeight="1" x14ac:dyDescent="0.25">
      <c r="A12" s="88">
        <f>A11+1</f>
        <v>7</v>
      </c>
      <c r="B12" s="93" t="s">
        <v>14</v>
      </c>
      <c r="C12" s="54">
        <v>2</v>
      </c>
      <c r="D12" s="54">
        <v>2</v>
      </c>
      <c r="E12" s="95">
        <v>152</v>
      </c>
      <c r="F12" s="95">
        <v>114</v>
      </c>
      <c r="G12" s="95">
        <v>171</v>
      </c>
      <c r="H12" s="95">
        <v>164</v>
      </c>
      <c r="I12" s="55">
        <v>8</v>
      </c>
      <c r="J12" s="55">
        <f t="shared" si="0"/>
        <v>511</v>
      </c>
      <c r="K12" s="55">
        <f t="shared" si="1"/>
        <v>179</v>
      </c>
      <c r="L12" s="98">
        <f t="shared" si="2"/>
        <v>170</v>
      </c>
      <c r="M12" s="108">
        <v>8</v>
      </c>
    </row>
    <row r="13" spans="1:16" ht="27.75" customHeight="1" x14ac:dyDescent="0.25">
      <c r="A13" s="87">
        <v>8</v>
      </c>
      <c r="B13" s="92" t="s">
        <v>69</v>
      </c>
      <c r="C13" s="52">
        <v>4</v>
      </c>
      <c r="D13" s="52">
        <v>1</v>
      </c>
      <c r="E13" s="94">
        <v>161</v>
      </c>
      <c r="F13" s="94">
        <v>174</v>
      </c>
      <c r="G13" s="94">
        <v>138</v>
      </c>
      <c r="H13" s="94">
        <v>171</v>
      </c>
      <c r="I13" s="53">
        <v>0</v>
      </c>
      <c r="J13" s="53">
        <f t="shared" si="0"/>
        <v>506</v>
      </c>
      <c r="K13" s="53">
        <f t="shared" si="1"/>
        <v>174</v>
      </c>
      <c r="L13" s="99">
        <f t="shared" si="2"/>
        <v>169</v>
      </c>
      <c r="M13" s="108">
        <v>7</v>
      </c>
    </row>
    <row r="14" spans="1:16" ht="27.75" customHeight="1" x14ac:dyDescent="0.25">
      <c r="A14" s="88">
        <f t="shared" ref="A14:A19" si="3">A13+1</f>
        <v>9</v>
      </c>
      <c r="B14" s="93" t="s">
        <v>38</v>
      </c>
      <c r="C14" s="54">
        <v>1</v>
      </c>
      <c r="D14" s="54">
        <v>2</v>
      </c>
      <c r="E14" s="95">
        <v>159</v>
      </c>
      <c r="F14" s="95">
        <v>156</v>
      </c>
      <c r="G14" s="95">
        <v>145</v>
      </c>
      <c r="H14" s="95">
        <v>157</v>
      </c>
      <c r="I14" s="55">
        <v>8</v>
      </c>
      <c r="J14" s="26">
        <f t="shared" si="0"/>
        <v>496</v>
      </c>
      <c r="K14" s="26">
        <f t="shared" si="1"/>
        <v>167</v>
      </c>
      <c r="L14" s="106">
        <f t="shared" si="2"/>
        <v>165</v>
      </c>
      <c r="M14" s="108">
        <v>6</v>
      </c>
    </row>
    <row r="15" spans="1:16" ht="27.75" customHeight="1" x14ac:dyDescent="0.25">
      <c r="A15" s="87">
        <f t="shared" si="3"/>
        <v>10</v>
      </c>
      <c r="B15" s="92" t="s">
        <v>40</v>
      </c>
      <c r="C15" s="52">
        <v>3</v>
      </c>
      <c r="D15" s="52">
        <v>2</v>
      </c>
      <c r="E15" s="94">
        <v>145</v>
      </c>
      <c r="F15" s="94">
        <v>166</v>
      </c>
      <c r="G15" s="94">
        <v>155</v>
      </c>
      <c r="H15" s="94">
        <v>161</v>
      </c>
      <c r="I15" s="53">
        <v>0</v>
      </c>
      <c r="J15" s="53">
        <f t="shared" si="0"/>
        <v>482</v>
      </c>
      <c r="K15" s="53">
        <f t="shared" si="1"/>
        <v>166</v>
      </c>
      <c r="L15" s="99">
        <f t="shared" si="2"/>
        <v>161</v>
      </c>
      <c r="M15" s="108">
        <v>5</v>
      </c>
    </row>
    <row r="16" spans="1:16" ht="27.75" customHeight="1" x14ac:dyDescent="0.25">
      <c r="A16" s="88">
        <f t="shared" si="3"/>
        <v>11</v>
      </c>
      <c r="B16" s="93" t="s">
        <v>17</v>
      </c>
      <c r="C16" s="54">
        <v>3</v>
      </c>
      <c r="D16" s="54">
        <v>1</v>
      </c>
      <c r="E16" s="95">
        <v>159</v>
      </c>
      <c r="F16" s="95">
        <v>124</v>
      </c>
      <c r="G16" s="95">
        <v>166</v>
      </c>
      <c r="H16" s="95">
        <v>129</v>
      </c>
      <c r="I16" s="55">
        <v>8</v>
      </c>
      <c r="J16" s="55">
        <f t="shared" si="0"/>
        <v>478</v>
      </c>
      <c r="K16" s="55">
        <f t="shared" si="1"/>
        <v>174</v>
      </c>
      <c r="L16" s="98">
        <f t="shared" si="2"/>
        <v>159</v>
      </c>
      <c r="M16" s="108">
        <v>4</v>
      </c>
    </row>
    <row r="17" spans="1:13" ht="27.75" customHeight="1" x14ac:dyDescent="0.25">
      <c r="A17" s="88">
        <f t="shared" si="3"/>
        <v>12</v>
      </c>
      <c r="B17" s="93" t="s">
        <v>22</v>
      </c>
      <c r="C17" s="54">
        <v>3</v>
      </c>
      <c r="D17" s="54">
        <v>1</v>
      </c>
      <c r="E17" s="95">
        <v>117</v>
      </c>
      <c r="F17" s="95">
        <v>125</v>
      </c>
      <c r="G17" s="95">
        <v>145</v>
      </c>
      <c r="H17" s="95">
        <v>146</v>
      </c>
      <c r="I17" s="55">
        <v>8</v>
      </c>
      <c r="J17" s="55">
        <f t="shared" si="0"/>
        <v>440</v>
      </c>
      <c r="K17" s="55">
        <f t="shared" si="1"/>
        <v>154</v>
      </c>
      <c r="L17" s="98">
        <f t="shared" si="2"/>
        <v>147</v>
      </c>
      <c r="M17" s="108">
        <v>3</v>
      </c>
    </row>
    <row r="18" spans="1:13" ht="27.75" customHeight="1" x14ac:dyDescent="0.25">
      <c r="A18" s="88">
        <f t="shared" si="3"/>
        <v>13</v>
      </c>
      <c r="B18" s="93" t="s">
        <v>70</v>
      </c>
      <c r="C18" s="54">
        <v>2</v>
      </c>
      <c r="D18" s="54">
        <v>2</v>
      </c>
      <c r="E18" s="95">
        <v>120</v>
      </c>
      <c r="F18" s="95">
        <v>151</v>
      </c>
      <c r="G18" s="95">
        <v>136</v>
      </c>
      <c r="H18" s="95">
        <v>118</v>
      </c>
      <c r="I18" s="55">
        <v>8</v>
      </c>
      <c r="J18" s="55">
        <f t="shared" si="0"/>
        <v>431</v>
      </c>
      <c r="K18" s="55">
        <f t="shared" si="1"/>
        <v>159</v>
      </c>
      <c r="L18" s="98">
        <f t="shared" si="2"/>
        <v>144</v>
      </c>
      <c r="M18" s="108">
        <v>2</v>
      </c>
    </row>
    <row r="19" spans="1:13" ht="27.75" customHeight="1" thickBot="1" x14ac:dyDescent="0.3">
      <c r="A19" s="339">
        <f t="shared" si="3"/>
        <v>14</v>
      </c>
      <c r="B19" s="340" t="s">
        <v>71</v>
      </c>
      <c r="C19" s="341">
        <v>4</v>
      </c>
      <c r="D19" s="341">
        <v>1</v>
      </c>
      <c r="E19" s="342">
        <v>120</v>
      </c>
      <c r="F19" s="342">
        <v>112</v>
      </c>
      <c r="G19" s="342">
        <v>125</v>
      </c>
      <c r="H19" s="342">
        <v>107</v>
      </c>
      <c r="I19" s="343">
        <v>8</v>
      </c>
      <c r="J19" s="343">
        <f t="shared" si="0"/>
        <v>381</v>
      </c>
      <c r="K19" s="343">
        <f t="shared" si="1"/>
        <v>133</v>
      </c>
      <c r="L19" s="344">
        <f t="shared" si="2"/>
        <v>127</v>
      </c>
      <c r="M19" s="111">
        <v>1</v>
      </c>
    </row>
    <row r="20" spans="1:13" ht="23.25" customHeight="1" x14ac:dyDescent="0.25">
      <c r="A20" s="179"/>
      <c r="B20" s="180"/>
      <c r="I20" s="172"/>
      <c r="J20" s="172"/>
      <c r="K20" s="172"/>
      <c r="L20" s="181"/>
      <c r="M20" s="169"/>
    </row>
    <row r="21" spans="1:13" ht="21" x14ac:dyDescent="0.35">
      <c r="A21" s="67"/>
      <c r="B21" s="71" t="str">
        <f>B6</f>
        <v>Гамов Евгений</v>
      </c>
      <c r="C21" s="27"/>
      <c r="D21" s="75">
        <f>F6</f>
        <v>216</v>
      </c>
      <c r="E21" s="72" t="s">
        <v>47</v>
      </c>
      <c r="F21" s="73"/>
      <c r="G21" s="64"/>
      <c r="H21" s="64"/>
      <c r="I21" s="64"/>
      <c r="J21" s="64"/>
      <c r="K21" s="27"/>
      <c r="L21" s="27"/>
      <c r="M21" s="27"/>
    </row>
    <row r="22" spans="1:13" ht="21" x14ac:dyDescent="0.35">
      <c r="B22" s="63"/>
      <c r="C22" s="27"/>
      <c r="D22" s="76"/>
      <c r="E22" s="65"/>
      <c r="F22" s="64"/>
      <c r="G22" s="64"/>
      <c r="H22" s="64"/>
      <c r="I22" s="64"/>
      <c r="J22" s="64"/>
      <c r="K22" s="27"/>
      <c r="L22" s="27"/>
      <c r="M22" s="27"/>
    </row>
    <row r="23" spans="1:13" ht="21" x14ac:dyDescent="0.35">
      <c r="B23" s="68" t="str">
        <f>B6</f>
        <v>Гамов Евгений</v>
      </c>
      <c r="C23" s="70"/>
      <c r="D23" s="74">
        <f>L6</f>
        <v>196</v>
      </c>
      <c r="E23" s="66" t="s">
        <v>48</v>
      </c>
      <c r="F23" s="69"/>
      <c r="G23" s="69"/>
      <c r="H23" s="69"/>
      <c r="I23" s="69"/>
      <c r="J23" s="69"/>
      <c r="K23" s="70"/>
      <c r="L23" s="70"/>
      <c r="M23" s="70"/>
    </row>
  </sheetData>
  <mergeCells count="11">
    <mergeCell ref="L4:L5"/>
    <mergeCell ref="M4:M5"/>
    <mergeCell ref="A1:M1"/>
    <mergeCell ref="A2:M2"/>
    <mergeCell ref="A4:A5"/>
    <mergeCell ref="B4:B5"/>
    <mergeCell ref="C4:D4"/>
    <mergeCell ref="E4:H4"/>
    <mergeCell ref="I4:I5"/>
    <mergeCell ref="J4:J5"/>
    <mergeCell ref="K4:K5"/>
  </mergeCells>
  <pageMargins left="0.70866141732283461" right="0.70866141732283461" top="0.74803149606299213" bottom="0.7480314960629921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1"/>
  <sheetViews>
    <sheetView zoomScaleNormal="100" zoomScaleSheetLayoutView="100" workbookViewId="0">
      <pane xSplit="2" ySplit="1" topLeftCell="C2" activePane="bottomRight" state="frozen"/>
      <selection activeCell="N13" sqref="N13"/>
      <selection pane="topRight" activeCell="N13" sqref="N13"/>
      <selection pane="bottomLeft" activeCell="N13" sqref="N13"/>
      <selection pane="bottomRight" activeCell="B6" sqref="B6:C15"/>
    </sheetView>
  </sheetViews>
  <sheetFormatPr defaultRowHeight="12.75" x14ac:dyDescent="0.2"/>
  <cols>
    <col min="1" max="1" width="3" bestFit="1" customWidth="1"/>
    <col min="2" max="2" width="27.140625" customWidth="1"/>
    <col min="3" max="3" width="4.28515625" bestFit="1" customWidth="1"/>
    <col min="4" max="8" width="6.85546875" customWidth="1"/>
    <col min="9" max="9" width="6" bestFit="1" customWidth="1"/>
    <col min="10" max="10" width="7" bestFit="1" customWidth="1"/>
    <col min="11" max="12" width="6.28515625" bestFit="1" customWidth="1"/>
    <col min="13" max="13" width="5.7109375" bestFit="1" customWidth="1"/>
  </cols>
  <sheetData>
    <row r="1" spans="1:13" ht="21" x14ac:dyDescent="0.2">
      <c r="A1" s="417" t="s">
        <v>57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3" s="4" customFormat="1" ht="21" x14ac:dyDescent="0.25">
      <c r="A2" s="418" t="s">
        <v>73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</row>
    <row r="3" spans="1:13" s="4" customFormat="1" ht="2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s="4" customFormat="1" ht="18" x14ac:dyDescent="0.25">
      <c r="A4" s="30"/>
      <c r="B4" s="85"/>
      <c r="C4" s="101" t="s">
        <v>41</v>
      </c>
      <c r="D4" s="101"/>
      <c r="E4" s="102" t="s">
        <v>45</v>
      </c>
      <c r="F4" s="102"/>
      <c r="G4" s="102"/>
      <c r="H4" s="102"/>
      <c r="I4" s="103"/>
      <c r="J4" s="103"/>
      <c r="K4" s="103"/>
      <c r="L4" s="103"/>
      <c r="M4" s="103"/>
    </row>
    <row r="5" spans="1:13" s="4" customFormat="1" ht="18" x14ac:dyDescent="0.25">
      <c r="A5" s="30" t="s">
        <v>41</v>
      </c>
      <c r="B5" s="85" t="s">
        <v>5</v>
      </c>
      <c r="C5" s="77" t="s">
        <v>46</v>
      </c>
      <c r="D5" s="77" t="s">
        <v>34</v>
      </c>
      <c r="E5" s="62">
        <v>1</v>
      </c>
      <c r="F5" s="62">
        <v>2</v>
      </c>
      <c r="G5" s="62">
        <v>3</v>
      </c>
      <c r="H5" s="62">
        <v>4</v>
      </c>
      <c r="I5" s="62" t="s">
        <v>33</v>
      </c>
      <c r="J5" s="62" t="s">
        <v>1</v>
      </c>
      <c r="K5" s="62" t="s">
        <v>49</v>
      </c>
      <c r="L5" s="62" t="s">
        <v>50</v>
      </c>
      <c r="M5" s="62" t="s">
        <v>12</v>
      </c>
    </row>
    <row r="6" spans="1:13" s="5" customFormat="1" ht="18" x14ac:dyDescent="0.25">
      <c r="A6" s="204">
        <v>1</v>
      </c>
      <c r="B6" s="92" t="s">
        <v>13</v>
      </c>
      <c r="C6" s="32">
        <v>2</v>
      </c>
      <c r="D6" s="32">
        <v>2</v>
      </c>
      <c r="E6" s="96">
        <v>157</v>
      </c>
      <c r="F6" s="96">
        <v>203</v>
      </c>
      <c r="G6" s="96">
        <v>214</v>
      </c>
      <c r="H6" s="96">
        <v>170</v>
      </c>
      <c r="I6" s="56">
        <v>0</v>
      </c>
      <c r="J6" s="56">
        <f t="shared" ref="J6:J15" si="0">SUM(E6:H6)+I6*3-MIN(E6:H6)</f>
        <v>587</v>
      </c>
      <c r="K6" s="56">
        <f t="shared" ref="K6:K15" si="1">MAX(E6:H6)+I6</f>
        <v>214</v>
      </c>
      <c r="L6" s="97">
        <f t="shared" ref="L6:L15" si="2">ROUND(J6/3,0)</f>
        <v>196</v>
      </c>
      <c r="M6" s="32">
        <v>12</v>
      </c>
    </row>
    <row r="7" spans="1:13" s="5" customFormat="1" ht="18" x14ac:dyDescent="0.25">
      <c r="A7" s="204">
        <f t="shared" ref="A7:A15" si="3">A6+1</f>
        <v>2</v>
      </c>
      <c r="B7" s="92" t="s">
        <v>21</v>
      </c>
      <c r="C7" s="32">
        <v>3</v>
      </c>
      <c r="D7" s="32">
        <v>2</v>
      </c>
      <c r="E7" s="96">
        <v>185</v>
      </c>
      <c r="F7" s="96">
        <v>166</v>
      </c>
      <c r="G7" s="96">
        <v>151</v>
      </c>
      <c r="H7" s="96">
        <v>195</v>
      </c>
      <c r="I7" s="56">
        <v>0</v>
      </c>
      <c r="J7" s="56">
        <f t="shared" si="0"/>
        <v>546</v>
      </c>
      <c r="K7" s="56">
        <f t="shared" si="1"/>
        <v>195</v>
      </c>
      <c r="L7" s="99">
        <f t="shared" si="2"/>
        <v>182</v>
      </c>
      <c r="M7" s="32">
        <v>10</v>
      </c>
    </row>
    <row r="8" spans="1:13" s="5" customFormat="1" ht="18" x14ac:dyDescent="0.25">
      <c r="A8" s="204">
        <f t="shared" si="3"/>
        <v>3</v>
      </c>
      <c r="B8" s="92" t="s">
        <v>20</v>
      </c>
      <c r="C8" s="32">
        <v>2</v>
      </c>
      <c r="D8" s="32">
        <v>3</v>
      </c>
      <c r="E8" s="96">
        <v>146</v>
      </c>
      <c r="F8" s="96">
        <v>145</v>
      </c>
      <c r="G8" s="96">
        <v>173</v>
      </c>
      <c r="H8" s="160">
        <v>215</v>
      </c>
      <c r="I8" s="56">
        <v>0</v>
      </c>
      <c r="J8" s="56">
        <f t="shared" si="0"/>
        <v>534</v>
      </c>
      <c r="K8" s="56">
        <f t="shared" si="1"/>
        <v>215</v>
      </c>
      <c r="L8" s="99">
        <f t="shared" si="2"/>
        <v>178</v>
      </c>
      <c r="M8" s="32">
        <v>8</v>
      </c>
    </row>
    <row r="9" spans="1:13" s="5" customFormat="1" ht="18" x14ac:dyDescent="0.25">
      <c r="A9" s="205">
        <f t="shared" si="3"/>
        <v>4</v>
      </c>
      <c r="B9" s="93" t="s">
        <v>15</v>
      </c>
      <c r="C9" s="25">
        <v>3</v>
      </c>
      <c r="D9" s="25">
        <v>3</v>
      </c>
      <c r="E9" s="114">
        <v>150</v>
      </c>
      <c r="F9" s="114">
        <v>203</v>
      </c>
      <c r="G9" s="114">
        <v>148</v>
      </c>
      <c r="H9" s="114">
        <v>131</v>
      </c>
      <c r="I9" s="26">
        <v>8</v>
      </c>
      <c r="J9" s="26">
        <f t="shared" si="0"/>
        <v>525</v>
      </c>
      <c r="K9" s="26">
        <f t="shared" si="1"/>
        <v>211</v>
      </c>
      <c r="L9" s="106">
        <f t="shared" si="2"/>
        <v>175</v>
      </c>
      <c r="M9" s="25">
        <v>7</v>
      </c>
    </row>
    <row r="10" spans="1:13" s="5" customFormat="1" ht="18" x14ac:dyDescent="0.25">
      <c r="A10" s="205">
        <f t="shared" si="3"/>
        <v>5</v>
      </c>
      <c r="B10" s="93" t="s">
        <v>19</v>
      </c>
      <c r="C10" s="25">
        <v>1</v>
      </c>
      <c r="D10" s="25">
        <v>1</v>
      </c>
      <c r="E10" s="114">
        <v>167</v>
      </c>
      <c r="F10" s="114">
        <v>134</v>
      </c>
      <c r="G10" s="114">
        <v>198</v>
      </c>
      <c r="H10" s="114">
        <v>118</v>
      </c>
      <c r="I10" s="26">
        <v>8</v>
      </c>
      <c r="J10" s="26">
        <f t="shared" si="0"/>
        <v>523</v>
      </c>
      <c r="K10" s="26">
        <f t="shared" si="1"/>
        <v>206</v>
      </c>
      <c r="L10" s="106">
        <f t="shared" si="2"/>
        <v>174</v>
      </c>
      <c r="M10" s="25">
        <v>6</v>
      </c>
    </row>
    <row r="11" spans="1:13" s="5" customFormat="1" ht="18" x14ac:dyDescent="0.25">
      <c r="A11" s="205">
        <f t="shared" si="3"/>
        <v>6</v>
      </c>
      <c r="B11" s="93" t="s">
        <v>14</v>
      </c>
      <c r="C11" s="25">
        <v>2</v>
      </c>
      <c r="D11" s="25">
        <v>1</v>
      </c>
      <c r="E11" s="114">
        <v>127</v>
      </c>
      <c r="F11" s="114">
        <v>132</v>
      </c>
      <c r="G11" s="114">
        <v>203</v>
      </c>
      <c r="H11" s="114">
        <v>156</v>
      </c>
      <c r="I11" s="26">
        <v>8</v>
      </c>
      <c r="J11" s="26">
        <f t="shared" si="0"/>
        <v>515</v>
      </c>
      <c r="K11" s="26">
        <f t="shared" si="1"/>
        <v>211</v>
      </c>
      <c r="L11" s="106">
        <f t="shared" si="2"/>
        <v>172</v>
      </c>
      <c r="M11" s="25">
        <v>5</v>
      </c>
    </row>
    <row r="12" spans="1:13" s="5" customFormat="1" ht="18" x14ac:dyDescent="0.25">
      <c r="A12" s="205">
        <f t="shared" si="3"/>
        <v>7</v>
      </c>
      <c r="B12" s="93" t="s">
        <v>22</v>
      </c>
      <c r="C12" s="25">
        <v>1</v>
      </c>
      <c r="D12" s="25">
        <v>2</v>
      </c>
      <c r="E12" s="114">
        <v>136</v>
      </c>
      <c r="F12" s="114">
        <v>125</v>
      </c>
      <c r="G12" s="114">
        <v>168</v>
      </c>
      <c r="H12" s="114">
        <v>183</v>
      </c>
      <c r="I12" s="26">
        <v>8</v>
      </c>
      <c r="J12" s="26">
        <f t="shared" si="0"/>
        <v>511</v>
      </c>
      <c r="K12" s="26">
        <f t="shared" si="1"/>
        <v>191</v>
      </c>
      <c r="L12" s="106">
        <f t="shared" si="2"/>
        <v>170</v>
      </c>
      <c r="M12" s="25">
        <v>4</v>
      </c>
    </row>
    <row r="13" spans="1:13" s="5" customFormat="1" ht="18" x14ac:dyDescent="0.25">
      <c r="A13" s="204">
        <f t="shared" si="3"/>
        <v>8</v>
      </c>
      <c r="B13" s="92" t="s">
        <v>40</v>
      </c>
      <c r="C13" s="32">
        <v>3</v>
      </c>
      <c r="D13" s="32">
        <v>1</v>
      </c>
      <c r="E13" s="96">
        <v>153</v>
      </c>
      <c r="F13" s="96">
        <v>172</v>
      </c>
      <c r="G13" s="96">
        <v>170</v>
      </c>
      <c r="H13" s="96">
        <v>125</v>
      </c>
      <c r="I13" s="56">
        <v>0</v>
      </c>
      <c r="J13" s="56">
        <f t="shared" si="0"/>
        <v>495</v>
      </c>
      <c r="K13" s="56">
        <f t="shared" si="1"/>
        <v>172</v>
      </c>
      <c r="L13" s="99">
        <f t="shared" si="2"/>
        <v>165</v>
      </c>
      <c r="M13" s="32">
        <v>3</v>
      </c>
    </row>
    <row r="14" spans="1:13" s="5" customFormat="1" ht="18" x14ac:dyDescent="0.25">
      <c r="A14" s="205">
        <f t="shared" si="3"/>
        <v>9</v>
      </c>
      <c r="B14" s="93" t="s">
        <v>17</v>
      </c>
      <c r="C14" s="25">
        <v>4</v>
      </c>
      <c r="D14" s="25">
        <v>2</v>
      </c>
      <c r="E14" s="114">
        <v>105</v>
      </c>
      <c r="F14" s="114">
        <v>154</v>
      </c>
      <c r="G14" s="114">
        <v>140</v>
      </c>
      <c r="H14" s="114">
        <v>167</v>
      </c>
      <c r="I14" s="26">
        <v>8</v>
      </c>
      <c r="J14" s="26">
        <f t="shared" si="0"/>
        <v>485</v>
      </c>
      <c r="K14" s="26">
        <f t="shared" si="1"/>
        <v>175</v>
      </c>
      <c r="L14" s="106">
        <f t="shared" si="2"/>
        <v>162</v>
      </c>
      <c r="M14" s="25">
        <v>2</v>
      </c>
    </row>
    <row r="15" spans="1:13" s="5" customFormat="1" ht="18" x14ac:dyDescent="0.25">
      <c r="A15" s="204">
        <f t="shared" si="3"/>
        <v>10</v>
      </c>
      <c r="B15" s="92" t="s">
        <v>37</v>
      </c>
      <c r="C15" s="32">
        <v>4</v>
      </c>
      <c r="D15" s="32">
        <v>1</v>
      </c>
      <c r="E15" s="96">
        <v>143</v>
      </c>
      <c r="F15" s="96">
        <v>170</v>
      </c>
      <c r="G15" s="96">
        <v>137</v>
      </c>
      <c r="H15" s="96">
        <v>164</v>
      </c>
      <c r="I15" s="56">
        <v>0</v>
      </c>
      <c r="J15" s="56">
        <f t="shared" si="0"/>
        <v>477</v>
      </c>
      <c r="K15" s="56">
        <f t="shared" si="1"/>
        <v>170</v>
      </c>
      <c r="L15" s="99">
        <f t="shared" si="2"/>
        <v>159</v>
      </c>
      <c r="M15" s="32">
        <v>1</v>
      </c>
    </row>
    <row r="16" spans="1:13" s="130" customFormat="1" x14ac:dyDescent="0.2"/>
    <row r="17" spans="1:13" s="130" customFormat="1" x14ac:dyDescent="0.2">
      <c r="A17" s="28"/>
    </row>
    <row r="18" spans="1:13" s="130" customFormat="1" x14ac:dyDescent="0.2">
      <c r="A18" s="28"/>
    </row>
    <row r="19" spans="1:13" ht="21" x14ac:dyDescent="0.35">
      <c r="A19" s="67"/>
      <c r="B19" s="71" t="str">
        <f>B8</f>
        <v>Пушкарев Александр</v>
      </c>
      <c r="C19" s="27"/>
      <c r="D19" s="75">
        <f>K8</f>
        <v>215</v>
      </c>
      <c r="E19" s="72" t="s">
        <v>47</v>
      </c>
      <c r="F19" s="73"/>
      <c r="G19" s="64"/>
      <c r="H19" s="64"/>
      <c r="I19" s="64"/>
      <c r="J19" s="64"/>
      <c r="K19" s="27"/>
      <c r="L19" s="27"/>
      <c r="M19" s="27"/>
    </row>
    <row r="20" spans="1:13" ht="21" x14ac:dyDescent="0.35">
      <c r="B20" s="63"/>
      <c r="C20" s="27"/>
      <c r="D20" s="76"/>
      <c r="E20" s="65"/>
      <c r="F20" s="64"/>
      <c r="G20" s="64"/>
      <c r="H20" s="64"/>
      <c r="I20" s="64"/>
      <c r="J20" s="64"/>
      <c r="K20" s="27"/>
      <c r="L20" s="27"/>
      <c r="M20" s="27"/>
    </row>
    <row r="21" spans="1:13" ht="21" x14ac:dyDescent="0.35">
      <c r="B21" s="68" t="str">
        <f>B6</f>
        <v>Степанов Андрей</v>
      </c>
      <c r="C21" s="70"/>
      <c r="D21" s="74">
        <f>L6</f>
        <v>196</v>
      </c>
      <c r="E21" s="66" t="s">
        <v>48</v>
      </c>
      <c r="F21" s="69"/>
      <c r="G21" s="69"/>
      <c r="H21" s="69"/>
      <c r="I21" s="69"/>
      <c r="J21" s="69"/>
      <c r="K21" s="70"/>
      <c r="L21" s="70"/>
      <c r="M21" s="70"/>
    </row>
  </sheetData>
  <mergeCells count="2">
    <mergeCell ref="A1:M1"/>
    <mergeCell ref="A2:M2"/>
  </mergeCells>
  <pageMargins left="0.75" right="0.75" top="1" bottom="1" header="0.5" footer="0.5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5"/>
  <sheetViews>
    <sheetView workbookViewId="0">
      <pane xSplit="2" ySplit="1" topLeftCell="C2" activePane="bottomRight" state="frozen"/>
      <selection activeCell="A24" sqref="A24:H42"/>
      <selection pane="topRight" activeCell="A24" sqref="A24:H42"/>
      <selection pane="bottomLeft" activeCell="A24" sqref="A24:H42"/>
      <selection pane="bottomRight" activeCell="B6" sqref="B6:C18"/>
    </sheetView>
  </sheetViews>
  <sheetFormatPr defaultRowHeight="12.75" x14ac:dyDescent="0.2"/>
  <cols>
    <col min="1" max="1" width="3" bestFit="1" customWidth="1"/>
    <col min="2" max="2" width="26.42578125" bestFit="1" customWidth="1"/>
    <col min="3" max="3" width="4.28515625" bestFit="1" customWidth="1"/>
    <col min="4" max="4" width="6.42578125" bestFit="1" customWidth="1"/>
    <col min="5" max="8" width="8.5703125" bestFit="1" customWidth="1"/>
    <col min="9" max="9" width="6" bestFit="1" customWidth="1"/>
    <col min="10" max="10" width="8.7109375" bestFit="1" customWidth="1"/>
    <col min="11" max="11" width="7.28515625" customWidth="1"/>
    <col min="12" max="12" width="11.42578125" bestFit="1" customWidth="1"/>
    <col min="13" max="13" width="8.28515625" bestFit="1" customWidth="1"/>
  </cols>
  <sheetData>
    <row r="1" spans="1:13" ht="21" x14ac:dyDescent="0.2">
      <c r="A1" s="417" t="s">
        <v>57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3" ht="21" x14ac:dyDescent="0.2">
      <c r="A2" s="418" t="s">
        <v>74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</row>
    <row r="3" spans="1:13" ht="2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ht="18" x14ac:dyDescent="0.25">
      <c r="A4" s="30"/>
      <c r="B4" s="85"/>
      <c r="C4" s="101" t="s">
        <v>41</v>
      </c>
      <c r="D4" s="101"/>
      <c r="E4" s="102" t="s">
        <v>45</v>
      </c>
      <c r="F4" s="102"/>
      <c r="G4" s="102"/>
      <c r="H4" s="102"/>
      <c r="I4" s="103"/>
      <c r="J4" s="103"/>
      <c r="K4" s="103"/>
      <c r="L4" s="103"/>
      <c r="M4" s="103"/>
    </row>
    <row r="5" spans="1:13" x14ac:dyDescent="0.2">
      <c r="A5" s="30" t="s">
        <v>41</v>
      </c>
      <c r="B5" s="85" t="s">
        <v>5</v>
      </c>
      <c r="C5" s="77" t="s">
        <v>46</v>
      </c>
      <c r="D5" s="77" t="s">
        <v>34</v>
      </c>
      <c r="E5" s="62">
        <v>1</v>
      </c>
      <c r="F5" s="62">
        <v>2</v>
      </c>
      <c r="G5" s="62">
        <v>3</v>
      </c>
      <c r="H5" s="62">
        <v>4</v>
      </c>
      <c r="I5" s="62" t="s">
        <v>33</v>
      </c>
      <c r="J5" s="62" t="s">
        <v>1</v>
      </c>
      <c r="K5" s="62" t="s">
        <v>49</v>
      </c>
      <c r="L5" s="62" t="s">
        <v>50</v>
      </c>
      <c r="M5" s="62" t="s">
        <v>12</v>
      </c>
    </row>
    <row r="6" spans="1:13" ht="15.75" x14ac:dyDescent="0.25">
      <c r="A6" s="89">
        <v>1</v>
      </c>
      <c r="B6" s="92" t="s">
        <v>21</v>
      </c>
      <c r="C6" s="52">
        <v>3</v>
      </c>
      <c r="D6" s="52">
        <v>2</v>
      </c>
      <c r="E6" s="94">
        <v>199</v>
      </c>
      <c r="F6" s="94">
        <v>178</v>
      </c>
      <c r="G6" s="94">
        <v>194</v>
      </c>
      <c r="H6" s="94">
        <v>193</v>
      </c>
      <c r="I6" s="53">
        <v>0</v>
      </c>
      <c r="J6" s="53">
        <f t="shared" ref="J6:J18" si="0">SUM(E6:H6)+I6*3-MIN(E6:H6)</f>
        <v>586</v>
      </c>
      <c r="K6" s="56">
        <f t="shared" ref="K6:K18" si="1">MAX(E6:H6)+I6</f>
        <v>199</v>
      </c>
      <c r="L6" s="97">
        <f t="shared" ref="L6:L18" si="2">ROUND(J6/3,0)</f>
        <v>195</v>
      </c>
      <c r="M6" s="51">
        <v>18</v>
      </c>
    </row>
    <row r="7" spans="1:13" ht="15.75" x14ac:dyDescent="0.25">
      <c r="A7" s="89">
        <v>2</v>
      </c>
      <c r="B7" s="92" t="s">
        <v>20</v>
      </c>
      <c r="C7" s="52">
        <v>4</v>
      </c>
      <c r="D7" s="52">
        <v>2</v>
      </c>
      <c r="E7" s="94">
        <v>204</v>
      </c>
      <c r="F7" s="94">
        <v>192</v>
      </c>
      <c r="G7" s="94">
        <v>158</v>
      </c>
      <c r="H7" s="94">
        <v>171</v>
      </c>
      <c r="I7" s="53">
        <v>0</v>
      </c>
      <c r="J7" s="53">
        <f t="shared" si="0"/>
        <v>567</v>
      </c>
      <c r="K7" s="56">
        <f t="shared" si="1"/>
        <v>204</v>
      </c>
      <c r="L7" s="99">
        <f t="shared" si="2"/>
        <v>189</v>
      </c>
      <c r="M7" s="51">
        <v>16</v>
      </c>
    </row>
    <row r="8" spans="1:13" ht="15.75" x14ac:dyDescent="0.25">
      <c r="A8" s="89">
        <v>3</v>
      </c>
      <c r="B8" s="92" t="s">
        <v>40</v>
      </c>
      <c r="C8" s="52">
        <v>2</v>
      </c>
      <c r="D8" s="52">
        <v>3</v>
      </c>
      <c r="E8" s="94">
        <v>181</v>
      </c>
      <c r="F8" s="94">
        <v>189</v>
      </c>
      <c r="G8" s="94">
        <v>164</v>
      </c>
      <c r="H8" s="94">
        <v>164</v>
      </c>
      <c r="I8" s="53">
        <v>0</v>
      </c>
      <c r="J8" s="53">
        <f t="shared" si="0"/>
        <v>534</v>
      </c>
      <c r="K8" s="53">
        <f t="shared" si="1"/>
        <v>189</v>
      </c>
      <c r="L8" s="99">
        <f t="shared" si="2"/>
        <v>178</v>
      </c>
      <c r="M8" s="51">
        <v>14</v>
      </c>
    </row>
    <row r="9" spans="1:13" ht="15.75" x14ac:dyDescent="0.25">
      <c r="A9" s="89">
        <v>4</v>
      </c>
      <c r="B9" s="92" t="s">
        <v>18</v>
      </c>
      <c r="C9" s="52">
        <v>4</v>
      </c>
      <c r="D9" s="52">
        <v>3</v>
      </c>
      <c r="E9" s="94">
        <v>170</v>
      </c>
      <c r="F9" s="94">
        <v>176</v>
      </c>
      <c r="G9" s="94">
        <v>184</v>
      </c>
      <c r="H9" s="94">
        <v>174</v>
      </c>
      <c r="I9" s="53">
        <v>0</v>
      </c>
      <c r="J9" s="53">
        <f t="shared" si="0"/>
        <v>534</v>
      </c>
      <c r="K9" s="53">
        <f t="shared" si="1"/>
        <v>184</v>
      </c>
      <c r="L9" s="99">
        <f t="shared" si="2"/>
        <v>178</v>
      </c>
      <c r="M9" s="51">
        <v>14</v>
      </c>
    </row>
    <row r="10" spans="1:13" ht="15.75" x14ac:dyDescent="0.25">
      <c r="A10" s="89">
        <v>5</v>
      </c>
      <c r="B10" s="92" t="s">
        <v>37</v>
      </c>
      <c r="C10" s="52">
        <v>2</v>
      </c>
      <c r="D10" s="52">
        <v>2</v>
      </c>
      <c r="E10" s="94">
        <v>168</v>
      </c>
      <c r="F10" s="94">
        <v>128</v>
      </c>
      <c r="G10" s="160">
        <v>218</v>
      </c>
      <c r="H10" s="94">
        <v>102</v>
      </c>
      <c r="I10" s="53">
        <v>0</v>
      </c>
      <c r="J10" s="53">
        <f t="shared" si="0"/>
        <v>514</v>
      </c>
      <c r="K10" s="53">
        <f t="shared" si="1"/>
        <v>218</v>
      </c>
      <c r="L10" s="99">
        <f t="shared" si="2"/>
        <v>171</v>
      </c>
      <c r="M10" s="51">
        <v>10</v>
      </c>
    </row>
    <row r="11" spans="1:13" ht="15.75" x14ac:dyDescent="0.25">
      <c r="A11" s="89">
        <v>6</v>
      </c>
      <c r="B11" s="92" t="s">
        <v>75</v>
      </c>
      <c r="C11" s="52">
        <v>4</v>
      </c>
      <c r="D11" s="52">
        <v>1</v>
      </c>
      <c r="E11" s="94">
        <v>161</v>
      </c>
      <c r="F11" s="94">
        <v>171</v>
      </c>
      <c r="G11" s="94">
        <v>180</v>
      </c>
      <c r="H11" s="96">
        <v>161</v>
      </c>
      <c r="I11" s="53">
        <v>0</v>
      </c>
      <c r="J11" s="53">
        <f t="shared" si="0"/>
        <v>512</v>
      </c>
      <c r="K11" s="56">
        <f t="shared" si="1"/>
        <v>180</v>
      </c>
      <c r="L11" s="99">
        <f t="shared" si="2"/>
        <v>171</v>
      </c>
      <c r="M11" s="51">
        <v>10</v>
      </c>
    </row>
    <row r="12" spans="1:13" ht="15.75" x14ac:dyDescent="0.25">
      <c r="A12" s="90">
        <v>7</v>
      </c>
      <c r="B12" s="93" t="s">
        <v>19</v>
      </c>
      <c r="C12" s="54">
        <v>1</v>
      </c>
      <c r="D12" s="54">
        <v>1</v>
      </c>
      <c r="E12" s="95">
        <v>149</v>
      </c>
      <c r="F12" s="95">
        <v>168</v>
      </c>
      <c r="G12" s="95">
        <v>94</v>
      </c>
      <c r="H12" s="95">
        <v>163</v>
      </c>
      <c r="I12" s="55">
        <v>8</v>
      </c>
      <c r="J12" s="55">
        <f t="shared" si="0"/>
        <v>504</v>
      </c>
      <c r="K12" s="26">
        <f t="shared" si="1"/>
        <v>176</v>
      </c>
      <c r="L12" s="106">
        <f t="shared" si="2"/>
        <v>168</v>
      </c>
      <c r="M12" s="91">
        <v>7</v>
      </c>
    </row>
    <row r="13" spans="1:13" ht="15.75" x14ac:dyDescent="0.25">
      <c r="A13" s="89">
        <v>8</v>
      </c>
      <c r="B13" s="92" t="s">
        <v>13</v>
      </c>
      <c r="C13" s="52">
        <v>2</v>
      </c>
      <c r="D13" s="52">
        <v>1</v>
      </c>
      <c r="E13" s="94">
        <v>146</v>
      </c>
      <c r="F13" s="94">
        <v>148</v>
      </c>
      <c r="G13" s="94">
        <v>180</v>
      </c>
      <c r="H13" s="94">
        <v>175</v>
      </c>
      <c r="I13" s="53">
        <v>0</v>
      </c>
      <c r="J13" s="53">
        <f t="shared" si="0"/>
        <v>503</v>
      </c>
      <c r="K13" s="53">
        <f t="shared" si="1"/>
        <v>180</v>
      </c>
      <c r="L13" s="99">
        <f t="shared" si="2"/>
        <v>168</v>
      </c>
      <c r="M13" s="51">
        <v>7</v>
      </c>
    </row>
    <row r="14" spans="1:13" ht="15.75" x14ac:dyDescent="0.25">
      <c r="A14" s="90">
        <v>9</v>
      </c>
      <c r="B14" s="93" t="s">
        <v>22</v>
      </c>
      <c r="C14" s="54">
        <v>1</v>
      </c>
      <c r="D14" s="54">
        <v>3</v>
      </c>
      <c r="E14" s="95">
        <v>130</v>
      </c>
      <c r="F14" s="95">
        <v>147</v>
      </c>
      <c r="G14" s="95">
        <v>166</v>
      </c>
      <c r="H14" s="95">
        <v>163</v>
      </c>
      <c r="I14" s="55">
        <v>8</v>
      </c>
      <c r="J14" s="55">
        <f t="shared" si="0"/>
        <v>500</v>
      </c>
      <c r="K14" s="55">
        <f t="shared" si="1"/>
        <v>174</v>
      </c>
      <c r="L14" s="98">
        <f t="shared" si="2"/>
        <v>167</v>
      </c>
      <c r="M14" s="91">
        <v>5</v>
      </c>
    </row>
    <row r="15" spans="1:13" ht="15.75" x14ac:dyDescent="0.25">
      <c r="A15" s="90">
        <v>10</v>
      </c>
      <c r="B15" s="93" t="s">
        <v>14</v>
      </c>
      <c r="C15" s="54">
        <v>3</v>
      </c>
      <c r="D15" s="54">
        <v>3</v>
      </c>
      <c r="E15" s="95">
        <v>154</v>
      </c>
      <c r="F15" s="95">
        <v>148</v>
      </c>
      <c r="G15" s="95">
        <v>147</v>
      </c>
      <c r="H15" s="95">
        <v>162</v>
      </c>
      <c r="I15" s="55">
        <v>8</v>
      </c>
      <c r="J15" s="55">
        <f t="shared" si="0"/>
        <v>488</v>
      </c>
      <c r="K15" s="55">
        <f t="shared" si="1"/>
        <v>170</v>
      </c>
      <c r="L15" s="98">
        <f t="shared" si="2"/>
        <v>163</v>
      </c>
      <c r="M15" s="91">
        <v>4</v>
      </c>
    </row>
    <row r="16" spans="1:13" ht="15.75" x14ac:dyDescent="0.25">
      <c r="A16" s="90">
        <v>11</v>
      </c>
      <c r="B16" s="93" t="s">
        <v>15</v>
      </c>
      <c r="C16" s="54">
        <v>4</v>
      </c>
      <c r="D16" s="54">
        <v>4</v>
      </c>
      <c r="E16" s="95">
        <v>147</v>
      </c>
      <c r="F16" s="95">
        <v>145</v>
      </c>
      <c r="G16" s="95">
        <v>138</v>
      </c>
      <c r="H16" s="95">
        <v>171</v>
      </c>
      <c r="I16" s="55">
        <v>8</v>
      </c>
      <c r="J16" s="55">
        <f t="shared" si="0"/>
        <v>487</v>
      </c>
      <c r="K16" s="55">
        <f t="shared" si="1"/>
        <v>179</v>
      </c>
      <c r="L16" s="98">
        <f t="shared" si="2"/>
        <v>162</v>
      </c>
      <c r="M16" s="91">
        <v>3</v>
      </c>
    </row>
    <row r="17" spans="1:13" ht="15.75" x14ac:dyDescent="0.25">
      <c r="A17" s="90">
        <v>12</v>
      </c>
      <c r="B17" s="93" t="s">
        <v>17</v>
      </c>
      <c r="C17" s="54">
        <v>3</v>
      </c>
      <c r="D17" s="54">
        <v>1</v>
      </c>
      <c r="E17" s="95">
        <v>128</v>
      </c>
      <c r="F17" s="95">
        <v>126</v>
      </c>
      <c r="G17" s="95">
        <v>171</v>
      </c>
      <c r="H17" s="95">
        <v>137</v>
      </c>
      <c r="I17" s="55">
        <v>8</v>
      </c>
      <c r="J17" s="55">
        <f t="shared" si="0"/>
        <v>460</v>
      </c>
      <c r="K17" s="55">
        <f t="shared" si="1"/>
        <v>179</v>
      </c>
      <c r="L17" s="98">
        <f t="shared" si="2"/>
        <v>153</v>
      </c>
      <c r="M17" s="91">
        <v>2</v>
      </c>
    </row>
    <row r="18" spans="1:13" ht="15.75" x14ac:dyDescent="0.25">
      <c r="A18" s="90">
        <v>13</v>
      </c>
      <c r="B18" s="93" t="s">
        <v>76</v>
      </c>
      <c r="C18" s="54">
        <v>1</v>
      </c>
      <c r="D18" s="54">
        <v>2</v>
      </c>
      <c r="E18" s="95">
        <v>103</v>
      </c>
      <c r="F18" s="95">
        <v>118</v>
      </c>
      <c r="G18" s="95">
        <v>93</v>
      </c>
      <c r="H18" s="95">
        <v>111</v>
      </c>
      <c r="I18" s="55">
        <v>8</v>
      </c>
      <c r="J18" s="55">
        <f t="shared" si="0"/>
        <v>356</v>
      </c>
      <c r="K18" s="55">
        <f t="shared" si="1"/>
        <v>126</v>
      </c>
      <c r="L18" s="98">
        <f t="shared" si="2"/>
        <v>119</v>
      </c>
      <c r="M18" s="91">
        <v>1</v>
      </c>
    </row>
    <row r="21" spans="1:13" x14ac:dyDescent="0.2">
      <c r="A21" s="2"/>
    </row>
    <row r="22" spans="1:13" x14ac:dyDescent="0.2">
      <c r="A22" s="2"/>
    </row>
    <row r="23" spans="1:13" ht="21" x14ac:dyDescent="0.35">
      <c r="A23" s="67"/>
      <c r="B23" s="71" t="str">
        <f>B10</f>
        <v>Гамов Евгений</v>
      </c>
      <c r="C23" s="27"/>
      <c r="D23" s="75">
        <f>K10</f>
        <v>218</v>
      </c>
      <c r="E23" s="72" t="s">
        <v>47</v>
      </c>
      <c r="F23" s="73"/>
      <c r="G23" s="64"/>
      <c r="H23" s="64"/>
      <c r="I23" s="64"/>
      <c r="J23" s="64"/>
      <c r="K23" s="27"/>
      <c r="L23" s="27"/>
      <c r="M23" s="27"/>
    </row>
    <row r="24" spans="1:13" ht="21" x14ac:dyDescent="0.35">
      <c r="B24" s="63"/>
      <c r="C24" s="27"/>
      <c r="D24" s="76"/>
      <c r="E24" s="65"/>
      <c r="F24" s="64"/>
      <c r="G24" s="64"/>
      <c r="H24" s="64"/>
      <c r="I24" s="64"/>
      <c r="J24" s="64"/>
      <c r="K24" s="27"/>
      <c r="L24" s="27"/>
      <c r="M24" s="27"/>
    </row>
    <row r="25" spans="1:13" ht="21" x14ac:dyDescent="0.35">
      <c r="B25" s="68" t="str">
        <f>B6</f>
        <v>Куклин Игорь</v>
      </c>
      <c r="C25" s="70"/>
      <c r="D25" s="74">
        <f>L6</f>
        <v>195</v>
      </c>
      <c r="E25" s="66" t="s">
        <v>48</v>
      </c>
      <c r="F25" s="69"/>
      <c r="G25" s="69"/>
      <c r="H25" s="69"/>
      <c r="I25" s="69"/>
      <c r="J25" s="69"/>
      <c r="K25" s="70"/>
      <c r="L25" s="70"/>
      <c r="M25" s="70"/>
    </row>
  </sheetData>
  <mergeCells count="2">
    <mergeCell ref="A1:M1"/>
    <mergeCell ref="A2:M2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51"/>
  <sheetViews>
    <sheetView workbookViewId="0">
      <selection activeCell="F24" sqref="F24"/>
    </sheetView>
  </sheetViews>
  <sheetFormatPr defaultRowHeight="14.25" x14ac:dyDescent="0.2"/>
  <cols>
    <col min="1" max="1" width="6.140625" style="211" bestFit="1" customWidth="1"/>
    <col min="2" max="2" width="26.28515625" style="260" bestFit="1" customWidth="1"/>
    <col min="3" max="3" width="4.85546875" style="211" bestFit="1" customWidth="1"/>
    <col min="4" max="4" width="5.7109375" style="211" bestFit="1" customWidth="1"/>
    <col min="5" max="7" width="6.42578125" style="211" bestFit="1" customWidth="1"/>
    <col min="8" max="8" width="5.5703125" style="244" bestFit="1" customWidth="1"/>
    <col min="9" max="9" width="5.28515625" style="211" bestFit="1" customWidth="1"/>
    <col min="10" max="10" width="8.140625" style="211" bestFit="1" customWidth="1"/>
    <col min="11" max="11" width="6.28515625" style="211" bestFit="1" customWidth="1"/>
    <col min="12" max="12" width="4.140625" style="211" customWidth="1"/>
    <col min="13" max="13" width="5.28515625" style="211" customWidth="1"/>
    <col min="14" max="14" width="6.140625" style="211" bestFit="1" customWidth="1"/>
    <col min="15" max="15" width="26.28515625" style="211" bestFit="1" customWidth="1"/>
    <col min="16" max="16" width="4.85546875" style="211" bestFit="1" customWidth="1"/>
    <col min="17" max="17" width="5.7109375" style="211" bestFit="1" customWidth="1"/>
    <col min="18" max="20" width="6.42578125" style="211" bestFit="1" customWidth="1"/>
    <col min="21" max="21" width="8.140625" style="211" bestFit="1" customWidth="1"/>
    <col min="22" max="22" width="5.28515625" style="211" bestFit="1" customWidth="1"/>
    <col min="23" max="23" width="8.140625" style="211" bestFit="1" customWidth="1"/>
    <col min="24" max="24" width="4" style="211" bestFit="1" customWidth="1"/>
    <col min="25" max="16384" width="9.140625" style="211"/>
  </cols>
  <sheetData>
    <row r="1" spans="1:24" ht="18" x14ac:dyDescent="0.25">
      <c r="A1" s="441" t="s">
        <v>84</v>
      </c>
      <c r="B1" s="441"/>
      <c r="C1" s="441"/>
      <c r="D1" s="441"/>
      <c r="E1" s="441"/>
      <c r="F1" s="441"/>
      <c r="G1" s="441"/>
      <c r="H1" s="441"/>
      <c r="I1" s="127"/>
      <c r="J1" s="127"/>
      <c r="K1" s="127"/>
    </row>
    <row r="2" spans="1:24" ht="18.75" thickBot="1" x14ac:dyDescent="0.3">
      <c r="A2" s="235"/>
      <c r="B2" s="252"/>
      <c r="C2" s="234"/>
      <c r="D2" s="234"/>
      <c r="E2" s="210"/>
      <c r="F2" s="210"/>
      <c r="G2" s="210"/>
      <c r="H2" s="210"/>
      <c r="I2" s="127"/>
      <c r="J2" s="127"/>
      <c r="K2" s="127"/>
    </row>
    <row r="3" spans="1:24" ht="15" x14ac:dyDescent="0.2">
      <c r="A3" s="433" t="s">
        <v>7</v>
      </c>
      <c r="B3" s="437" t="s">
        <v>83</v>
      </c>
      <c r="C3" s="438"/>
      <c r="D3" s="438"/>
      <c r="E3" s="438"/>
      <c r="F3" s="438"/>
      <c r="G3" s="439"/>
      <c r="H3" s="435" t="s">
        <v>33</v>
      </c>
      <c r="I3" s="435" t="s">
        <v>77</v>
      </c>
      <c r="J3" s="431" t="s">
        <v>0</v>
      </c>
      <c r="N3" s="433" t="s">
        <v>7</v>
      </c>
      <c r="O3" s="437" t="s">
        <v>86</v>
      </c>
      <c r="P3" s="438"/>
      <c r="Q3" s="438"/>
      <c r="R3" s="438"/>
      <c r="S3" s="438"/>
      <c r="T3" s="439"/>
      <c r="U3" s="435" t="s">
        <v>33</v>
      </c>
      <c r="V3" s="435" t="s">
        <v>77</v>
      </c>
      <c r="W3" s="431" t="s">
        <v>0</v>
      </c>
      <c r="X3" s="127"/>
    </row>
    <row r="4" spans="1:24" ht="15" customHeight="1" thickBot="1" x14ac:dyDescent="0.25">
      <c r="A4" s="434"/>
      <c r="B4" s="253" t="s">
        <v>78</v>
      </c>
      <c r="C4" s="246" t="s">
        <v>85</v>
      </c>
      <c r="D4" s="246" t="s">
        <v>34</v>
      </c>
      <c r="E4" s="246" t="s">
        <v>2</v>
      </c>
      <c r="F4" s="246" t="s">
        <v>3</v>
      </c>
      <c r="G4" s="246" t="s">
        <v>4</v>
      </c>
      <c r="H4" s="436"/>
      <c r="I4" s="436"/>
      <c r="J4" s="432"/>
      <c r="N4" s="434"/>
      <c r="O4" s="253" t="s">
        <v>78</v>
      </c>
      <c r="P4" s="246" t="s">
        <v>85</v>
      </c>
      <c r="Q4" s="246" t="s">
        <v>34</v>
      </c>
      <c r="R4" s="246" t="s">
        <v>2</v>
      </c>
      <c r="S4" s="246" t="s">
        <v>3</v>
      </c>
      <c r="T4" s="246" t="s">
        <v>4</v>
      </c>
      <c r="U4" s="436"/>
      <c r="V4" s="436"/>
      <c r="W4" s="432"/>
      <c r="X4" s="127"/>
    </row>
    <row r="5" spans="1:24" s="215" customFormat="1" ht="15" x14ac:dyDescent="0.2">
      <c r="A5" s="247">
        <v>1</v>
      </c>
      <c r="B5" s="254" t="s">
        <v>40</v>
      </c>
      <c r="C5" s="272">
        <v>3</v>
      </c>
      <c r="D5" s="272">
        <v>1</v>
      </c>
      <c r="E5" s="212">
        <v>200</v>
      </c>
      <c r="F5" s="212">
        <v>236</v>
      </c>
      <c r="G5" s="212">
        <v>182</v>
      </c>
      <c r="H5" s="213"/>
      <c r="I5" s="212">
        <f>SUM(E5:G5)</f>
        <v>618</v>
      </c>
      <c r="J5" s="214">
        <f>I5/3</f>
        <v>206</v>
      </c>
      <c r="K5" s="268"/>
      <c r="N5" s="247">
        <v>1</v>
      </c>
      <c r="O5" s="254" t="s">
        <v>40</v>
      </c>
      <c r="P5" s="272">
        <v>3</v>
      </c>
      <c r="Q5" s="272">
        <v>3</v>
      </c>
      <c r="R5" s="212">
        <v>194</v>
      </c>
      <c r="S5" s="212">
        <v>213</v>
      </c>
      <c r="T5" s="212">
        <v>211</v>
      </c>
      <c r="U5" s="213"/>
      <c r="V5" s="212">
        <f>SUM(R5:T5)</f>
        <v>618</v>
      </c>
      <c r="W5" s="214">
        <f t="shared" ref="W5:W16" si="0">V5/3</f>
        <v>206</v>
      </c>
      <c r="X5" s="127"/>
    </row>
    <row r="6" spans="1:24" s="219" customFormat="1" ht="15" x14ac:dyDescent="0.2">
      <c r="A6" s="248">
        <v>2</v>
      </c>
      <c r="B6" s="255" t="s">
        <v>17</v>
      </c>
      <c r="C6" s="273">
        <v>3</v>
      </c>
      <c r="D6" s="273">
        <v>1</v>
      </c>
      <c r="E6" s="216">
        <v>198</v>
      </c>
      <c r="F6" s="216">
        <v>188</v>
      </c>
      <c r="G6" s="216">
        <v>158</v>
      </c>
      <c r="H6" s="217">
        <v>8</v>
      </c>
      <c r="I6" s="216">
        <f>SUM(E6:H6)</f>
        <v>552</v>
      </c>
      <c r="J6" s="218">
        <f>I6/3</f>
        <v>184</v>
      </c>
      <c r="K6" s="268"/>
      <c r="N6" s="249">
        <v>2</v>
      </c>
      <c r="O6" s="256" t="s">
        <v>20</v>
      </c>
      <c r="P6" s="274">
        <v>1</v>
      </c>
      <c r="Q6" s="274">
        <v>1</v>
      </c>
      <c r="R6" s="220">
        <v>220</v>
      </c>
      <c r="S6" s="223">
        <v>189</v>
      </c>
      <c r="T6" s="220">
        <v>160</v>
      </c>
      <c r="U6" s="221"/>
      <c r="V6" s="220">
        <f>SUM(R6:T6)</f>
        <v>569</v>
      </c>
      <c r="W6" s="222">
        <f t="shared" si="0"/>
        <v>189.66666666666666</v>
      </c>
      <c r="X6" s="127">
        <v>500</v>
      </c>
    </row>
    <row r="7" spans="1:24" s="215" customFormat="1" ht="15" x14ac:dyDescent="0.2">
      <c r="A7" s="249">
        <v>3</v>
      </c>
      <c r="B7" s="256" t="s">
        <v>18</v>
      </c>
      <c r="C7" s="274">
        <v>1</v>
      </c>
      <c r="D7" s="274">
        <v>4</v>
      </c>
      <c r="E7" s="220">
        <v>203</v>
      </c>
      <c r="F7" s="220">
        <v>165</v>
      </c>
      <c r="G7" s="220">
        <v>168</v>
      </c>
      <c r="H7" s="221"/>
      <c r="I7" s="220">
        <f>SUM(E7:G7)</f>
        <v>536</v>
      </c>
      <c r="J7" s="222">
        <f>I7/3</f>
        <v>178.66666666666666</v>
      </c>
      <c r="K7" s="268"/>
      <c r="N7" s="249">
        <v>3</v>
      </c>
      <c r="O7" s="256" t="s">
        <v>18</v>
      </c>
      <c r="P7" s="274">
        <v>1</v>
      </c>
      <c r="Q7" s="274">
        <v>2</v>
      </c>
      <c r="R7" s="220">
        <v>169</v>
      </c>
      <c r="S7" s="220">
        <v>169</v>
      </c>
      <c r="T7" s="223">
        <v>200</v>
      </c>
      <c r="U7" s="221"/>
      <c r="V7" s="220">
        <f>SUM(R7:T7)</f>
        <v>538</v>
      </c>
      <c r="W7" s="222">
        <f t="shared" si="0"/>
        <v>179.33333333333334</v>
      </c>
      <c r="X7" s="127">
        <v>500</v>
      </c>
    </row>
    <row r="8" spans="1:24" s="215" customFormat="1" ht="15" x14ac:dyDescent="0.2">
      <c r="A8" s="249">
        <v>4</v>
      </c>
      <c r="B8" s="256" t="s">
        <v>21</v>
      </c>
      <c r="C8" s="274">
        <v>4</v>
      </c>
      <c r="D8" s="274">
        <v>4</v>
      </c>
      <c r="E8" s="223">
        <v>178</v>
      </c>
      <c r="F8" s="220">
        <v>191</v>
      </c>
      <c r="G8" s="220">
        <v>162</v>
      </c>
      <c r="H8" s="221"/>
      <c r="I8" s="220">
        <f>SUM(E8:G8)</f>
        <v>531</v>
      </c>
      <c r="J8" s="222">
        <f t="shared" ref="J8:J14" si="1">I8/3</f>
        <v>177</v>
      </c>
      <c r="K8" s="268">
        <v>500</v>
      </c>
      <c r="N8" s="249">
        <v>4</v>
      </c>
      <c r="O8" s="256" t="s">
        <v>82</v>
      </c>
      <c r="P8" s="274">
        <v>2</v>
      </c>
      <c r="Q8" s="274">
        <v>3</v>
      </c>
      <c r="R8" s="220">
        <v>181</v>
      </c>
      <c r="S8" s="220">
        <v>161</v>
      </c>
      <c r="T8" s="220">
        <v>183</v>
      </c>
      <c r="U8" s="221"/>
      <c r="V8" s="220">
        <f>SUM(R8:T8)</f>
        <v>525</v>
      </c>
      <c r="W8" s="222">
        <f t="shared" si="0"/>
        <v>175</v>
      </c>
      <c r="X8" s="127"/>
    </row>
    <row r="9" spans="1:24" s="215" customFormat="1" ht="15" x14ac:dyDescent="0.2">
      <c r="A9" s="249">
        <v>5</v>
      </c>
      <c r="B9" s="256" t="s">
        <v>20</v>
      </c>
      <c r="C9" s="274">
        <v>2</v>
      </c>
      <c r="D9" s="274">
        <v>3</v>
      </c>
      <c r="E9" s="220">
        <v>181</v>
      </c>
      <c r="F9" s="220">
        <v>223</v>
      </c>
      <c r="G9" s="220">
        <v>126</v>
      </c>
      <c r="H9" s="221"/>
      <c r="I9" s="220">
        <f>SUM(E9:G9)</f>
        <v>530</v>
      </c>
      <c r="J9" s="222">
        <f t="shared" si="1"/>
        <v>176.66666666666666</v>
      </c>
      <c r="K9" s="268"/>
      <c r="N9" s="249">
        <v>5</v>
      </c>
      <c r="O9" s="256" t="s">
        <v>13</v>
      </c>
      <c r="P9" s="274">
        <v>2</v>
      </c>
      <c r="Q9" s="274">
        <v>2</v>
      </c>
      <c r="R9" s="220">
        <v>164</v>
      </c>
      <c r="S9" s="220">
        <v>169</v>
      </c>
      <c r="T9" s="223">
        <v>178</v>
      </c>
      <c r="U9" s="221"/>
      <c r="V9" s="220">
        <f>SUM(R9:T9)</f>
        <v>511</v>
      </c>
      <c r="W9" s="222">
        <f t="shared" si="0"/>
        <v>170.33333333333334</v>
      </c>
      <c r="X9" s="127">
        <v>500</v>
      </c>
    </row>
    <row r="10" spans="1:24" s="219" customFormat="1" ht="15" x14ac:dyDescent="0.2">
      <c r="A10" s="248">
        <v>6</v>
      </c>
      <c r="B10" s="255" t="s">
        <v>14</v>
      </c>
      <c r="C10" s="273">
        <v>2</v>
      </c>
      <c r="D10" s="273">
        <v>2</v>
      </c>
      <c r="E10" s="216">
        <v>160</v>
      </c>
      <c r="F10" s="216">
        <v>184</v>
      </c>
      <c r="G10" s="216">
        <v>170</v>
      </c>
      <c r="H10" s="224">
        <v>8</v>
      </c>
      <c r="I10" s="216">
        <f>SUM(E10:H10)</f>
        <v>522</v>
      </c>
      <c r="J10" s="218">
        <f t="shared" si="1"/>
        <v>174</v>
      </c>
      <c r="K10" s="268"/>
      <c r="N10" s="248">
        <v>6</v>
      </c>
      <c r="O10" s="255" t="s">
        <v>17</v>
      </c>
      <c r="P10" s="273">
        <v>4</v>
      </c>
      <c r="Q10" s="273">
        <v>3</v>
      </c>
      <c r="R10" s="216">
        <v>157</v>
      </c>
      <c r="S10" s="216">
        <v>176</v>
      </c>
      <c r="T10" s="216">
        <v>158</v>
      </c>
      <c r="U10" s="321">
        <v>8</v>
      </c>
      <c r="V10" s="216">
        <f>SUM(R10:U10)</f>
        <v>499</v>
      </c>
      <c r="W10" s="218">
        <f t="shared" si="0"/>
        <v>166.33333333333334</v>
      </c>
      <c r="X10" s="127">
        <v>500</v>
      </c>
    </row>
    <row r="11" spans="1:24" s="215" customFormat="1" ht="15" x14ac:dyDescent="0.2">
      <c r="A11" s="249">
        <v>7</v>
      </c>
      <c r="B11" s="256" t="s">
        <v>16</v>
      </c>
      <c r="C11" s="274">
        <v>1</v>
      </c>
      <c r="D11" s="274">
        <v>1</v>
      </c>
      <c r="E11" s="223">
        <v>161</v>
      </c>
      <c r="F11" s="220">
        <v>197</v>
      </c>
      <c r="G11" s="220">
        <v>158</v>
      </c>
      <c r="H11" s="221"/>
      <c r="I11" s="220">
        <f>SUM(E11:G11)</f>
        <v>516</v>
      </c>
      <c r="J11" s="222">
        <f t="shared" si="1"/>
        <v>172</v>
      </c>
      <c r="K11" s="268">
        <v>500</v>
      </c>
      <c r="N11" s="249">
        <v>7</v>
      </c>
      <c r="O11" s="256" t="s">
        <v>16</v>
      </c>
      <c r="P11" s="274">
        <v>1</v>
      </c>
      <c r="Q11" s="274">
        <v>3</v>
      </c>
      <c r="R11" s="223">
        <v>149</v>
      </c>
      <c r="S11" s="220">
        <v>132</v>
      </c>
      <c r="T11" s="220">
        <v>205</v>
      </c>
      <c r="U11" s="221"/>
      <c r="V11" s="220">
        <f>SUM(R11:T11)</f>
        <v>486</v>
      </c>
      <c r="W11" s="222">
        <f t="shared" si="0"/>
        <v>162</v>
      </c>
      <c r="X11" s="127">
        <v>500</v>
      </c>
    </row>
    <row r="12" spans="1:24" s="215" customFormat="1" ht="15.75" thickBot="1" x14ac:dyDescent="0.25">
      <c r="A12" s="249">
        <v>8</v>
      </c>
      <c r="B12" s="256" t="s">
        <v>13</v>
      </c>
      <c r="C12" s="274">
        <v>3</v>
      </c>
      <c r="D12" s="274">
        <v>3</v>
      </c>
      <c r="E12" s="220">
        <v>163</v>
      </c>
      <c r="F12" s="220">
        <v>184</v>
      </c>
      <c r="G12" s="220">
        <v>169</v>
      </c>
      <c r="H12" s="221"/>
      <c r="I12" s="220">
        <f>SUM(E12:G12)</f>
        <v>516</v>
      </c>
      <c r="J12" s="222">
        <f t="shared" si="1"/>
        <v>172</v>
      </c>
      <c r="K12" s="268">
        <v>500</v>
      </c>
      <c r="N12" s="262">
        <v>8</v>
      </c>
      <c r="O12" s="263" t="s">
        <v>21</v>
      </c>
      <c r="P12" s="277">
        <v>4</v>
      </c>
      <c r="Q12" s="277">
        <v>2</v>
      </c>
      <c r="R12" s="264">
        <v>155</v>
      </c>
      <c r="S12" s="264">
        <v>157</v>
      </c>
      <c r="T12" s="265">
        <v>172</v>
      </c>
      <c r="U12" s="266"/>
      <c r="V12" s="264">
        <f>SUM(R12:T12)</f>
        <v>484</v>
      </c>
      <c r="W12" s="267">
        <f t="shared" si="0"/>
        <v>161.33333333333334</v>
      </c>
      <c r="X12" s="127">
        <v>500</v>
      </c>
    </row>
    <row r="13" spans="1:24" s="219" customFormat="1" ht="15" x14ac:dyDescent="0.2">
      <c r="A13" s="248">
        <v>9</v>
      </c>
      <c r="B13" s="255" t="s">
        <v>15</v>
      </c>
      <c r="C13" s="273">
        <v>2</v>
      </c>
      <c r="D13" s="273">
        <v>1</v>
      </c>
      <c r="E13" s="216">
        <v>187</v>
      </c>
      <c r="F13" s="225">
        <v>164</v>
      </c>
      <c r="G13" s="216">
        <v>156</v>
      </c>
      <c r="H13" s="226">
        <v>8</v>
      </c>
      <c r="I13" s="216">
        <f>SUM(E13:H13)</f>
        <v>515</v>
      </c>
      <c r="J13" s="218">
        <f>I13/3</f>
        <v>171.66666666666666</v>
      </c>
      <c r="K13" s="268">
        <v>500</v>
      </c>
      <c r="N13" s="251">
        <v>9</v>
      </c>
      <c r="O13" s="258" t="s">
        <v>14</v>
      </c>
      <c r="P13" s="276">
        <v>3</v>
      </c>
      <c r="Q13" s="276">
        <v>2</v>
      </c>
      <c r="R13" s="232">
        <v>163</v>
      </c>
      <c r="S13" s="232">
        <v>146</v>
      </c>
      <c r="T13" s="232">
        <v>156</v>
      </c>
      <c r="U13" s="226">
        <v>8</v>
      </c>
      <c r="V13" s="232">
        <f>SUM(R13:U13)</f>
        <v>473</v>
      </c>
      <c r="W13" s="245">
        <f t="shared" si="0"/>
        <v>157.66666666666666</v>
      </c>
      <c r="X13" s="127">
        <v>500</v>
      </c>
    </row>
    <row r="14" spans="1:24" s="215" customFormat="1" ht="15" x14ac:dyDescent="0.2">
      <c r="A14" s="249">
        <v>10</v>
      </c>
      <c r="B14" s="256" t="s">
        <v>82</v>
      </c>
      <c r="C14" s="274">
        <v>4</v>
      </c>
      <c r="D14" s="274">
        <v>2</v>
      </c>
      <c r="E14" s="223">
        <v>168</v>
      </c>
      <c r="F14" s="220">
        <v>180</v>
      </c>
      <c r="G14" s="220">
        <v>157</v>
      </c>
      <c r="H14" s="221"/>
      <c r="I14" s="220">
        <f>SUM(E14:G14)</f>
        <v>505</v>
      </c>
      <c r="J14" s="222">
        <f t="shared" si="1"/>
        <v>168.33333333333334</v>
      </c>
      <c r="K14" s="268">
        <v>500</v>
      </c>
      <c r="N14" s="248">
        <v>10</v>
      </c>
      <c r="O14" s="255" t="s">
        <v>22</v>
      </c>
      <c r="P14" s="273">
        <v>4</v>
      </c>
      <c r="Q14" s="273">
        <v>1</v>
      </c>
      <c r="R14" s="216">
        <v>145</v>
      </c>
      <c r="S14" s="225">
        <v>158</v>
      </c>
      <c r="T14" s="216">
        <v>138</v>
      </c>
      <c r="U14" s="321">
        <v>8</v>
      </c>
      <c r="V14" s="217">
        <f>SUM(R14:U14)</f>
        <v>449</v>
      </c>
      <c r="W14" s="218">
        <f t="shared" si="0"/>
        <v>149.66666666666666</v>
      </c>
      <c r="X14" s="127">
        <v>500</v>
      </c>
    </row>
    <row r="15" spans="1:24" s="215" customFormat="1" ht="15" x14ac:dyDescent="0.2">
      <c r="A15" s="249">
        <v>11</v>
      </c>
      <c r="B15" s="256" t="s">
        <v>37</v>
      </c>
      <c r="C15" s="274">
        <v>4</v>
      </c>
      <c r="D15" s="274">
        <v>1</v>
      </c>
      <c r="E15" s="223">
        <v>179</v>
      </c>
      <c r="F15" s="220">
        <v>158</v>
      </c>
      <c r="G15" s="220">
        <v>166</v>
      </c>
      <c r="H15" s="227"/>
      <c r="I15" s="227">
        <f>SUM(E15:H15)</f>
        <v>503</v>
      </c>
      <c r="J15" s="222">
        <f>I15/3</f>
        <v>167.66666666666666</v>
      </c>
      <c r="K15" s="268">
        <v>500</v>
      </c>
      <c r="N15" s="249">
        <v>11</v>
      </c>
      <c r="O15" s="256" t="s">
        <v>37</v>
      </c>
      <c r="P15" s="274">
        <v>3</v>
      </c>
      <c r="Q15" s="274">
        <v>1</v>
      </c>
      <c r="R15" s="220">
        <v>154</v>
      </c>
      <c r="S15" s="220">
        <v>136</v>
      </c>
      <c r="T15" s="220">
        <v>156</v>
      </c>
      <c r="U15" s="322"/>
      <c r="V15" s="227">
        <f>SUM(R15:U15)</f>
        <v>446</v>
      </c>
      <c r="W15" s="222">
        <f t="shared" si="0"/>
        <v>148.66666666666666</v>
      </c>
      <c r="X15" s="127">
        <v>500</v>
      </c>
    </row>
    <row r="16" spans="1:24" s="219" customFormat="1" ht="15.75" thickBot="1" x14ac:dyDescent="0.25">
      <c r="A16" s="250">
        <v>12</v>
      </c>
      <c r="B16" s="257" t="s">
        <v>22</v>
      </c>
      <c r="C16" s="275">
        <v>4</v>
      </c>
      <c r="D16" s="275">
        <v>3</v>
      </c>
      <c r="E16" s="228">
        <v>149</v>
      </c>
      <c r="F16" s="229">
        <v>141</v>
      </c>
      <c r="G16" s="229">
        <v>193</v>
      </c>
      <c r="H16" s="230">
        <v>8</v>
      </c>
      <c r="I16" s="230">
        <f>SUM(E16:H16)</f>
        <v>491</v>
      </c>
      <c r="J16" s="231">
        <f>I16/3</f>
        <v>163.66666666666666</v>
      </c>
      <c r="K16" s="268">
        <v>500</v>
      </c>
      <c r="N16" s="250">
        <v>12</v>
      </c>
      <c r="O16" s="257" t="s">
        <v>15</v>
      </c>
      <c r="P16" s="275">
        <v>2</v>
      </c>
      <c r="Q16" s="275">
        <v>1</v>
      </c>
      <c r="R16" s="229">
        <v>143</v>
      </c>
      <c r="S16" s="229">
        <v>163</v>
      </c>
      <c r="T16" s="229">
        <v>118</v>
      </c>
      <c r="U16" s="261">
        <v>8</v>
      </c>
      <c r="V16" s="229">
        <f>SUM(R16:U16)</f>
        <v>432</v>
      </c>
      <c r="W16" s="231">
        <f t="shared" si="0"/>
        <v>144</v>
      </c>
      <c r="X16" s="127">
        <v>500</v>
      </c>
    </row>
    <row r="17" spans="1:21" s="219" customFormat="1" ht="15.75" thickBot="1" x14ac:dyDescent="0.25">
      <c r="A17" s="251">
        <v>13</v>
      </c>
      <c r="B17" s="258" t="s">
        <v>19</v>
      </c>
      <c r="C17" s="276">
        <v>3</v>
      </c>
      <c r="D17" s="276">
        <v>4</v>
      </c>
      <c r="E17" s="232">
        <v>166</v>
      </c>
      <c r="F17" s="232">
        <v>166</v>
      </c>
      <c r="G17" s="232">
        <v>151</v>
      </c>
      <c r="H17" s="233">
        <v>8</v>
      </c>
      <c r="I17" s="233">
        <f>SUM(E17:H17)</f>
        <v>491</v>
      </c>
      <c r="J17" s="245">
        <f>I17/3</f>
        <v>163.66666666666666</v>
      </c>
      <c r="K17" s="268">
        <v>500</v>
      </c>
    </row>
    <row r="18" spans="1:21" s="215" customFormat="1" ht="15" x14ac:dyDescent="0.2">
      <c r="A18" s="249">
        <v>14</v>
      </c>
      <c r="B18" s="256" t="s">
        <v>79</v>
      </c>
      <c r="C18" s="274">
        <v>1</v>
      </c>
      <c r="D18" s="274">
        <v>2</v>
      </c>
      <c r="E18" s="220">
        <v>145</v>
      </c>
      <c r="F18" s="220">
        <v>152</v>
      </c>
      <c r="G18" s="223">
        <v>176</v>
      </c>
      <c r="H18" s="227"/>
      <c r="I18" s="227">
        <f>SUM(E18:H18)</f>
        <v>473</v>
      </c>
      <c r="J18" s="222">
        <f>I18/3</f>
        <v>157.66666666666666</v>
      </c>
      <c r="K18" s="268">
        <v>500</v>
      </c>
      <c r="N18" s="433" t="s">
        <v>7</v>
      </c>
      <c r="O18" s="437" t="s">
        <v>87</v>
      </c>
      <c r="P18" s="438"/>
      <c r="Q18" s="438"/>
      <c r="R18" s="438"/>
      <c r="S18" s="438"/>
      <c r="T18" s="435" t="s">
        <v>77</v>
      </c>
      <c r="U18" s="431" t="s">
        <v>0</v>
      </c>
    </row>
    <row r="19" spans="1:21" s="219" customFormat="1" ht="15.75" thickBot="1" x14ac:dyDescent="0.25">
      <c r="A19" s="250">
        <v>15</v>
      </c>
      <c r="B19" s="257" t="s">
        <v>39</v>
      </c>
      <c r="C19" s="275">
        <v>1</v>
      </c>
      <c r="D19" s="275">
        <v>3</v>
      </c>
      <c r="E19" s="229">
        <v>135</v>
      </c>
      <c r="F19" s="229">
        <v>107</v>
      </c>
      <c r="G19" s="229">
        <v>96</v>
      </c>
      <c r="H19" s="230">
        <v>8</v>
      </c>
      <c r="I19" s="230">
        <f>SUM(E19:H19)</f>
        <v>346</v>
      </c>
      <c r="J19" s="231">
        <f>I19/3</f>
        <v>115.33333333333333</v>
      </c>
      <c r="K19" s="268"/>
      <c r="N19" s="434"/>
      <c r="O19" s="253" t="s">
        <v>78</v>
      </c>
      <c r="P19" s="246" t="s">
        <v>85</v>
      </c>
      <c r="Q19" s="246" t="s">
        <v>34</v>
      </c>
      <c r="R19" s="246" t="s">
        <v>2</v>
      </c>
      <c r="S19" s="246" t="s">
        <v>3</v>
      </c>
      <c r="T19" s="436"/>
      <c r="U19" s="432"/>
    </row>
    <row r="20" spans="1:21" ht="18" x14ac:dyDescent="0.25">
      <c r="A20" s="235"/>
      <c r="B20" s="252"/>
      <c r="C20" s="234"/>
      <c r="D20" s="234"/>
      <c r="E20" s="210"/>
      <c r="F20" s="210"/>
      <c r="G20" s="210"/>
      <c r="H20" s="210"/>
      <c r="I20" s="127"/>
      <c r="J20" s="127"/>
      <c r="K20" s="127"/>
      <c r="N20" s="247">
        <v>1</v>
      </c>
      <c r="O20" s="254" t="s">
        <v>21</v>
      </c>
      <c r="P20" s="272">
        <v>3</v>
      </c>
      <c r="Q20" s="272">
        <v>2</v>
      </c>
      <c r="R20" s="212">
        <v>222</v>
      </c>
      <c r="S20" s="212">
        <v>223</v>
      </c>
      <c r="T20" s="212">
        <f t="shared" ref="T20:T27" si="2">SUM(R20:S20)</f>
        <v>445</v>
      </c>
      <c r="U20" s="214">
        <f t="shared" ref="U20:U27" si="3">T20/2</f>
        <v>222.5</v>
      </c>
    </row>
    <row r="21" spans="1:21" ht="18.75" thickBot="1" x14ac:dyDescent="0.3">
      <c r="A21" s="235"/>
      <c r="B21" s="252"/>
      <c r="C21" s="234"/>
      <c r="D21" s="234"/>
      <c r="E21" s="210"/>
      <c r="F21" s="210"/>
      <c r="G21" s="210"/>
      <c r="H21" s="210"/>
      <c r="I21" s="127"/>
      <c r="J21" s="127"/>
      <c r="K21" s="127"/>
      <c r="N21" s="249">
        <v>2</v>
      </c>
      <c r="O21" s="256" t="s">
        <v>40</v>
      </c>
      <c r="P21" s="274">
        <v>3</v>
      </c>
      <c r="Q21" s="274">
        <v>1</v>
      </c>
      <c r="R21" s="220">
        <v>198</v>
      </c>
      <c r="S21" s="220">
        <v>191</v>
      </c>
      <c r="T21" s="220">
        <f t="shared" si="2"/>
        <v>389</v>
      </c>
      <c r="U21" s="222">
        <f t="shared" si="3"/>
        <v>194.5</v>
      </c>
    </row>
    <row r="22" spans="1:21" ht="15" x14ac:dyDescent="0.2">
      <c r="A22" s="433" t="s">
        <v>7</v>
      </c>
      <c r="B22" s="443" t="s">
        <v>88</v>
      </c>
      <c r="C22" s="443"/>
      <c r="D22" s="443"/>
      <c r="E22" s="443"/>
      <c r="F22" s="443"/>
      <c r="G22" s="443"/>
      <c r="H22" s="435" t="s">
        <v>33</v>
      </c>
      <c r="I22" s="435" t="s">
        <v>77</v>
      </c>
      <c r="J22" s="435" t="s">
        <v>0</v>
      </c>
      <c r="K22" s="444" t="s">
        <v>89</v>
      </c>
      <c r="N22" s="249">
        <v>3</v>
      </c>
      <c r="O22" s="256" t="s">
        <v>82</v>
      </c>
      <c r="P22" s="274">
        <v>1</v>
      </c>
      <c r="Q22" s="274">
        <v>2</v>
      </c>
      <c r="R22" s="220">
        <v>205</v>
      </c>
      <c r="S22" s="220">
        <v>161</v>
      </c>
      <c r="T22" s="220">
        <f t="shared" si="2"/>
        <v>366</v>
      </c>
      <c r="U22" s="222">
        <f t="shared" si="3"/>
        <v>183</v>
      </c>
    </row>
    <row r="23" spans="1:21" ht="15.75" thickBot="1" x14ac:dyDescent="0.25">
      <c r="A23" s="442"/>
      <c r="B23" s="281" t="s">
        <v>78</v>
      </c>
      <c r="C23" s="282" t="s">
        <v>85</v>
      </c>
      <c r="D23" s="282" t="s">
        <v>34</v>
      </c>
      <c r="E23" s="282" t="s">
        <v>2</v>
      </c>
      <c r="F23" s="282" t="s">
        <v>3</v>
      </c>
      <c r="G23" s="282" t="s">
        <v>4</v>
      </c>
      <c r="H23" s="440"/>
      <c r="I23" s="440"/>
      <c r="J23" s="440"/>
      <c r="K23" s="445"/>
      <c r="N23" s="249">
        <v>4</v>
      </c>
      <c r="O23" s="256" t="s">
        <v>20</v>
      </c>
      <c r="P23" s="274">
        <v>1</v>
      </c>
      <c r="Q23" s="274">
        <v>1</v>
      </c>
      <c r="R23" s="220">
        <v>162</v>
      </c>
      <c r="S23" s="220">
        <v>196</v>
      </c>
      <c r="T23" s="220">
        <f t="shared" si="2"/>
        <v>358</v>
      </c>
      <c r="U23" s="222">
        <f t="shared" si="3"/>
        <v>179</v>
      </c>
    </row>
    <row r="24" spans="1:21" ht="15" x14ac:dyDescent="0.2">
      <c r="A24" s="283">
        <v>1</v>
      </c>
      <c r="B24" s="302" t="s">
        <v>21</v>
      </c>
      <c r="C24" s="284">
        <v>3</v>
      </c>
      <c r="D24" s="285">
        <v>2</v>
      </c>
      <c r="E24" s="286">
        <v>222</v>
      </c>
      <c r="F24" s="286">
        <v>223</v>
      </c>
      <c r="G24" s="287"/>
      <c r="H24" s="288"/>
      <c r="I24" s="309">
        <f>SUM(E24:F24)</f>
        <v>445</v>
      </c>
      <c r="J24" s="312">
        <f t="shared" ref="J24:J31" si="4">I24/2</f>
        <v>222.5</v>
      </c>
      <c r="K24" s="289">
        <v>24</v>
      </c>
      <c r="N24" s="249">
        <v>5</v>
      </c>
      <c r="O24" s="256" t="s">
        <v>13</v>
      </c>
      <c r="P24" s="274">
        <v>2</v>
      </c>
      <c r="Q24" s="274">
        <v>2</v>
      </c>
      <c r="R24" s="220">
        <v>158</v>
      </c>
      <c r="S24" s="220">
        <v>155</v>
      </c>
      <c r="T24" s="220">
        <f t="shared" si="2"/>
        <v>313</v>
      </c>
      <c r="U24" s="222">
        <f t="shared" si="3"/>
        <v>156.5</v>
      </c>
    </row>
    <row r="25" spans="1:21" ht="15" x14ac:dyDescent="0.2">
      <c r="A25" s="290">
        <v>2</v>
      </c>
      <c r="B25" s="303" t="s">
        <v>40</v>
      </c>
      <c r="C25" s="278">
        <v>3</v>
      </c>
      <c r="D25" s="269">
        <v>1</v>
      </c>
      <c r="E25" s="236">
        <v>198</v>
      </c>
      <c r="F25" s="236">
        <v>191</v>
      </c>
      <c r="G25" s="237"/>
      <c r="H25" s="238"/>
      <c r="I25" s="310">
        <f t="shared" ref="I25:I31" si="5">SUM(E25:F25)</f>
        <v>389</v>
      </c>
      <c r="J25" s="313">
        <f t="shared" si="4"/>
        <v>194.5</v>
      </c>
      <c r="K25" s="291">
        <v>21</v>
      </c>
      <c r="N25" s="249">
        <v>6</v>
      </c>
      <c r="O25" s="256" t="s">
        <v>16</v>
      </c>
      <c r="P25" s="274">
        <v>4</v>
      </c>
      <c r="Q25" s="274">
        <v>2</v>
      </c>
      <c r="R25" s="220">
        <v>152</v>
      </c>
      <c r="S25" s="220">
        <v>158</v>
      </c>
      <c r="T25" s="220">
        <f t="shared" si="2"/>
        <v>310</v>
      </c>
      <c r="U25" s="222">
        <f t="shared" si="3"/>
        <v>155</v>
      </c>
    </row>
    <row r="26" spans="1:21" ht="15" x14ac:dyDescent="0.2">
      <c r="A26" s="290">
        <v>3</v>
      </c>
      <c r="B26" s="303" t="s">
        <v>82</v>
      </c>
      <c r="C26" s="278">
        <v>1</v>
      </c>
      <c r="D26" s="269">
        <v>2</v>
      </c>
      <c r="E26" s="236">
        <v>205</v>
      </c>
      <c r="F26" s="236">
        <v>161</v>
      </c>
      <c r="G26" s="237"/>
      <c r="H26" s="238"/>
      <c r="I26" s="310">
        <f t="shared" si="5"/>
        <v>366</v>
      </c>
      <c r="J26" s="313">
        <f t="shared" si="4"/>
        <v>183</v>
      </c>
      <c r="K26" s="291">
        <v>18</v>
      </c>
      <c r="N26" s="248">
        <v>7</v>
      </c>
      <c r="O26" s="255" t="s">
        <v>17</v>
      </c>
      <c r="P26" s="273">
        <v>2</v>
      </c>
      <c r="Q26" s="273">
        <v>1</v>
      </c>
      <c r="R26" s="216">
        <v>162</v>
      </c>
      <c r="S26" s="216">
        <v>143</v>
      </c>
      <c r="T26" s="216">
        <f t="shared" si="2"/>
        <v>305</v>
      </c>
      <c r="U26" s="218">
        <f t="shared" si="3"/>
        <v>152.5</v>
      </c>
    </row>
    <row r="27" spans="1:21" ht="15.75" thickBot="1" x14ac:dyDescent="0.25">
      <c r="A27" s="290">
        <v>4</v>
      </c>
      <c r="B27" s="303" t="s">
        <v>20</v>
      </c>
      <c r="C27" s="278">
        <v>1</v>
      </c>
      <c r="D27" s="269">
        <v>1</v>
      </c>
      <c r="E27" s="236">
        <v>162</v>
      </c>
      <c r="F27" s="236">
        <v>196</v>
      </c>
      <c r="G27" s="237"/>
      <c r="H27" s="238"/>
      <c r="I27" s="310">
        <f t="shared" si="5"/>
        <v>358</v>
      </c>
      <c r="J27" s="313">
        <f t="shared" si="4"/>
        <v>179</v>
      </c>
      <c r="K27" s="291">
        <v>16</v>
      </c>
      <c r="N27" s="262">
        <v>8</v>
      </c>
      <c r="O27" s="263" t="s">
        <v>18</v>
      </c>
      <c r="P27" s="277">
        <v>4</v>
      </c>
      <c r="Q27" s="277">
        <v>1</v>
      </c>
      <c r="R27" s="264">
        <v>139</v>
      </c>
      <c r="S27" s="264">
        <v>142</v>
      </c>
      <c r="T27" s="264">
        <f t="shared" si="2"/>
        <v>281</v>
      </c>
      <c r="U27" s="267">
        <f t="shared" si="3"/>
        <v>140.5</v>
      </c>
    </row>
    <row r="28" spans="1:21" ht="15" x14ac:dyDescent="0.2">
      <c r="A28" s="290">
        <v>5</v>
      </c>
      <c r="B28" s="303" t="s">
        <v>13</v>
      </c>
      <c r="C28" s="278">
        <v>2</v>
      </c>
      <c r="D28" s="269">
        <v>2</v>
      </c>
      <c r="E28" s="236">
        <v>158</v>
      </c>
      <c r="F28" s="236">
        <v>155</v>
      </c>
      <c r="G28" s="237"/>
      <c r="H28" s="238"/>
      <c r="I28" s="310">
        <f t="shared" si="5"/>
        <v>313</v>
      </c>
      <c r="J28" s="313">
        <f t="shared" si="4"/>
        <v>156.5</v>
      </c>
      <c r="K28" s="291">
        <v>14</v>
      </c>
    </row>
    <row r="29" spans="1:21" ht="15" x14ac:dyDescent="0.2">
      <c r="A29" s="290">
        <v>6</v>
      </c>
      <c r="B29" s="303" t="s">
        <v>16</v>
      </c>
      <c r="C29" s="278">
        <v>4</v>
      </c>
      <c r="D29" s="269">
        <v>2</v>
      </c>
      <c r="E29" s="236">
        <v>152</v>
      </c>
      <c r="F29" s="236">
        <v>158</v>
      </c>
      <c r="G29" s="237"/>
      <c r="H29" s="238"/>
      <c r="I29" s="310">
        <f t="shared" si="5"/>
        <v>310</v>
      </c>
      <c r="J29" s="313">
        <f t="shared" si="4"/>
        <v>155</v>
      </c>
      <c r="K29" s="291">
        <v>12</v>
      </c>
    </row>
    <row r="30" spans="1:21" ht="14.25" customHeight="1" x14ac:dyDescent="0.2">
      <c r="A30" s="290">
        <v>7</v>
      </c>
      <c r="B30" s="303" t="s">
        <v>17</v>
      </c>
      <c r="C30" s="278">
        <v>2</v>
      </c>
      <c r="D30" s="269">
        <v>1</v>
      </c>
      <c r="E30" s="236">
        <v>162</v>
      </c>
      <c r="F30" s="236">
        <v>143</v>
      </c>
      <c r="G30" s="237"/>
      <c r="H30" s="238"/>
      <c r="I30" s="310">
        <f t="shared" si="5"/>
        <v>305</v>
      </c>
      <c r="J30" s="313">
        <f t="shared" si="4"/>
        <v>152.5</v>
      </c>
      <c r="K30" s="291">
        <v>10</v>
      </c>
    </row>
    <row r="31" spans="1:21" ht="15" x14ac:dyDescent="0.2">
      <c r="A31" s="290">
        <v>8</v>
      </c>
      <c r="B31" s="303" t="s">
        <v>18</v>
      </c>
      <c r="C31" s="278">
        <v>4</v>
      </c>
      <c r="D31" s="269">
        <v>1</v>
      </c>
      <c r="E31" s="236">
        <v>139</v>
      </c>
      <c r="F31" s="236">
        <v>142</v>
      </c>
      <c r="G31" s="237"/>
      <c r="H31" s="238"/>
      <c r="I31" s="310">
        <f t="shared" si="5"/>
        <v>281</v>
      </c>
      <c r="J31" s="313">
        <f t="shared" si="4"/>
        <v>140.5</v>
      </c>
      <c r="K31" s="291">
        <v>8</v>
      </c>
    </row>
    <row r="32" spans="1:21" ht="15" x14ac:dyDescent="0.2">
      <c r="A32" s="292">
        <v>9</v>
      </c>
      <c r="B32" s="304" t="s">
        <v>14</v>
      </c>
      <c r="C32" s="279">
        <v>3</v>
      </c>
      <c r="D32" s="270">
        <v>2</v>
      </c>
      <c r="E32" s="239">
        <v>163</v>
      </c>
      <c r="F32" s="239">
        <v>146</v>
      </c>
      <c r="G32" s="239">
        <v>156</v>
      </c>
      <c r="H32" s="239">
        <v>8</v>
      </c>
      <c r="I32" s="311">
        <f t="shared" ref="I32:I38" si="6">SUM(E32:G32)</f>
        <v>465</v>
      </c>
      <c r="J32" s="314">
        <f>I32/3</f>
        <v>155</v>
      </c>
      <c r="K32" s="293">
        <v>7</v>
      </c>
    </row>
    <row r="33" spans="1:11" ht="15" x14ac:dyDescent="0.2">
      <c r="A33" s="292">
        <v>10</v>
      </c>
      <c r="B33" s="304" t="s">
        <v>22</v>
      </c>
      <c r="C33" s="279">
        <v>4</v>
      </c>
      <c r="D33" s="270">
        <v>1</v>
      </c>
      <c r="E33" s="239">
        <v>145</v>
      </c>
      <c r="F33" s="239">
        <v>158</v>
      </c>
      <c r="G33" s="239">
        <v>138</v>
      </c>
      <c r="H33" s="239">
        <v>8</v>
      </c>
      <c r="I33" s="311">
        <f t="shared" si="6"/>
        <v>441</v>
      </c>
      <c r="J33" s="314">
        <f t="shared" ref="J33:J38" si="7">I33/3</f>
        <v>147</v>
      </c>
      <c r="K33" s="293">
        <v>6</v>
      </c>
    </row>
    <row r="34" spans="1:11" ht="15" x14ac:dyDescent="0.2">
      <c r="A34" s="292">
        <v>11</v>
      </c>
      <c r="B34" s="304" t="s">
        <v>37</v>
      </c>
      <c r="C34" s="279">
        <v>3</v>
      </c>
      <c r="D34" s="270">
        <v>1</v>
      </c>
      <c r="E34" s="239">
        <v>154</v>
      </c>
      <c r="F34" s="239">
        <v>136</v>
      </c>
      <c r="G34" s="239">
        <v>156</v>
      </c>
      <c r="H34" s="239"/>
      <c r="I34" s="311">
        <f t="shared" si="6"/>
        <v>446</v>
      </c>
      <c r="J34" s="314">
        <f t="shared" si="7"/>
        <v>148.66666666666666</v>
      </c>
      <c r="K34" s="293">
        <v>5</v>
      </c>
    </row>
    <row r="35" spans="1:11" ht="15" x14ac:dyDescent="0.2">
      <c r="A35" s="292">
        <v>12</v>
      </c>
      <c r="B35" s="304" t="s">
        <v>15</v>
      </c>
      <c r="C35" s="279">
        <v>2</v>
      </c>
      <c r="D35" s="270">
        <v>1</v>
      </c>
      <c r="E35" s="239">
        <v>143</v>
      </c>
      <c r="F35" s="239">
        <v>163</v>
      </c>
      <c r="G35" s="239">
        <v>118</v>
      </c>
      <c r="H35" s="239">
        <v>8</v>
      </c>
      <c r="I35" s="311">
        <f t="shared" si="6"/>
        <v>424</v>
      </c>
      <c r="J35" s="314">
        <f t="shared" si="7"/>
        <v>141.33333333333334</v>
      </c>
      <c r="K35" s="293">
        <v>4</v>
      </c>
    </row>
    <row r="36" spans="1:11" ht="15" x14ac:dyDescent="0.2">
      <c r="A36" s="294">
        <v>13</v>
      </c>
      <c r="B36" s="305" t="s">
        <v>19</v>
      </c>
      <c r="C36" s="280">
        <v>3</v>
      </c>
      <c r="D36" s="271">
        <v>4</v>
      </c>
      <c r="E36" s="240">
        <v>166</v>
      </c>
      <c r="F36" s="240">
        <v>166</v>
      </c>
      <c r="G36" s="240">
        <v>151</v>
      </c>
      <c r="H36" s="240">
        <v>8</v>
      </c>
      <c r="I36" s="241">
        <f t="shared" si="6"/>
        <v>483</v>
      </c>
      <c r="J36" s="315">
        <f t="shared" si="7"/>
        <v>161</v>
      </c>
      <c r="K36" s="295">
        <v>3</v>
      </c>
    </row>
    <row r="37" spans="1:11" ht="15" x14ac:dyDescent="0.2">
      <c r="A37" s="294">
        <v>14</v>
      </c>
      <c r="B37" s="305" t="s">
        <v>79</v>
      </c>
      <c r="C37" s="280">
        <v>1</v>
      </c>
      <c r="D37" s="271">
        <v>2</v>
      </c>
      <c r="E37" s="240">
        <v>145</v>
      </c>
      <c r="F37" s="240">
        <v>152</v>
      </c>
      <c r="G37" s="240">
        <v>176</v>
      </c>
      <c r="H37" s="240"/>
      <c r="I37" s="241">
        <f t="shared" si="6"/>
        <v>473</v>
      </c>
      <c r="J37" s="315">
        <f t="shared" si="7"/>
        <v>157.66666666666666</v>
      </c>
      <c r="K37" s="295">
        <v>2</v>
      </c>
    </row>
    <row r="38" spans="1:11" ht="15.75" thickBot="1" x14ac:dyDescent="0.25">
      <c r="A38" s="296">
        <v>15</v>
      </c>
      <c r="B38" s="306" t="s">
        <v>39</v>
      </c>
      <c r="C38" s="297">
        <v>1</v>
      </c>
      <c r="D38" s="298">
        <v>3</v>
      </c>
      <c r="E38" s="299">
        <v>135</v>
      </c>
      <c r="F38" s="299">
        <v>107</v>
      </c>
      <c r="G38" s="299">
        <v>96</v>
      </c>
      <c r="H38" s="299">
        <v>8</v>
      </c>
      <c r="I38" s="300">
        <f t="shared" si="6"/>
        <v>338</v>
      </c>
      <c r="J38" s="316">
        <f t="shared" si="7"/>
        <v>112.66666666666667</v>
      </c>
      <c r="K38" s="301">
        <v>1</v>
      </c>
    </row>
    <row r="39" spans="1:11" ht="12.75" x14ac:dyDescent="0.2">
      <c r="B39" s="211"/>
      <c r="H39" s="211"/>
    </row>
    <row r="40" spans="1:11" ht="12.75" x14ac:dyDescent="0.2">
      <c r="B40" s="243" t="s">
        <v>81</v>
      </c>
      <c r="C40" s="307"/>
      <c r="H40" s="211"/>
    </row>
    <row r="41" spans="1:11" ht="12.75" x14ac:dyDescent="0.2">
      <c r="B41" s="242" t="s">
        <v>80</v>
      </c>
      <c r="C41" s="307"/>
      <c r="H41" s="211"/>
    </row>
    <row r="42" spans="1:11" ht="12.75" x14ac:dyDescent="0.2">
      <c r="B42" s="211"/>
      <c r="H42" s="211"/>
    </row>
    <row r="43" spans="1:11" ht="12.75" x14ac:dyDescent="0.2">
      <c r="B43" s="211"/>
      <c r="H43" s="211"/>
    </row>
    <row r="44" spans="1:11" ht="12.75" x14ac:dyDescent="0.2">
      <c r="B44" s="211"/>
      <c r="H44" s="211"/>
    </row>
    <row r="45" spans="1:11" ht="12.75" x14ac:dyDescent="0.2">
      <c r="B45" s="211"/>
      <c r="H45" s="211"/>
    </row>
    <row r="46" spans="1:11" x14ac:dyDescent="0.2">
      <c r="A46" s="127"/>
      <c r="B46" s="259"/>
      <c r="C46" s="127"/>
      <c r="D46" s="127"/>
      <c r="E46" s="127"/>
      <c r="F46" s="127"/>
      <c r="G46" s="127"/>
      <c r="H46" s="234"/>
      <c r="I46" s="127"/>
      <c r="J46" s="127"/>
      <c r="K46" s="127"/>
    </row>
    <row r="47" spans="1:11" x14ac:dyDescent="0.2">
      <c r="A47" s="127"/>
      <c r="B47" s="259"/>
      <c r="C47" s="127"/>
      <c r="D47" s="127"/>
      <c r="E47" s="127"/>
      <c r="H47" s="211"/>
      <c r="J47" s="127"/>
      <c r="K47" s="127"/>
    </row>
    <row r="48" spans="1:11" x14ac:dyDescent="0.2">
      <c r="A48" s="127"/>
      <c r="B48" s="259"/>
      <c r="C48" s="127"/>
      <c r="D48" s="127"/>
      <c r="E48" s="127"/>
      <c r="H48" s="211"/>
      <c r="J48" s="127"/>
      <c r="K48" s="127"/>
    </row>
    <row r="49" spans="1:11" x14ac:dyDescent="0.2">
      <c r="A49" s="127"/>
      <c r="B49" s="259"/>
      <c r="C49" s="127"/>
      <c r="D49" s="127"/>
      <c r="E49" s="127"/>
      <c r="G49" s="308"/>
      <c r="J49" s="127"/>
      <c r="K49" s="127"/>
    </row>
    <row r="50" spans="1:11" x14ac:dyDescent="0.2">
      <c r="A50" s="127"/>
      <c r="B50" s="259"/>
      <c r="C50" s="127"/>
      <c r="D50" s="127"/>
      <c r="E50" s="127"/>
      <c r="J50" s="127"/>
      <c r="K50" s="127"/>
    </row>
    <row r="51" spans="1:11" x14ac:dyDescent="0.2">
      <c r="A51" s="127"/>
      <c r="B51" s="259"/>
      <c r="C51" s="127"/>
      <c r="D51" s="127"/>
      <c r="E51" s="127"/>
      <c r="J51" s="127"/>
      <c r="K51" s="127"/>
    </row>
  </sheetData>
  <mergeCells count="21">
    <mergeCell ref="A1:H1"/>
    <mergeCell ref="A22:A23"/>
    <mergeCell ref="B22:G22"/>
    <mergeCell ref="I22:I23"/>
    <mergeCell ref="K22:K23"/>
    <mergeCell ref="A3:A4"/>
    <mergeCell ref="H22:H23"/>
    <mergeCell ref="J22:J23"/>
    <mergeCell ref="H3:H4"/>
    <mergeCell ref="V3:V4"/>
    <mergeCell ref="J3:J4"/>
    <mergeCell ref="O3:T3"/>
    <mergeCell ref="W3:W4"/>
    <mergeCell ref="N18:N19"/>
    <mergeCell ref="T18:T19"/>
    <mergeCell ref="U18:U19"/>
    <mergeCell ref="O18:S18"/>
    <mergeCell ref="B3:G3"/>
    <mergeCell ref="U3:U4"/>
    <mergeCell ref="I3:I4"/>
    <mergeCell ref="N3:N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1"/>
  <sheetViews>
    <sheetView zoomScaleNormal="100" zoomScaleSheetLayoutView="110" workbookViewId="0">
      <pane xSplit="1" ySplit="1" topLeftCell="B2" activePane="bottomRight" state="frozen"/>
      <selection activeCell="A24" sqref="A24:H42"/>
      <selection pane="topRight" activeCell="A24" sqref="A24:H42"/>
      <selection pane="bottomLeft" activeCell="A24" sqref="A24:H42"/>
      <selection pane="bottomRight" activeCell="B6" sqref="B6:C15"/>
    </sheetView>
  </sheetViews>
  <sheetFormatPr defaultRowHeight="12.75" x14ac:dyDescent="0.2"/>
  <cols>
    <col min="1" max="1" width="3" bestFit="1" customWidth="1"/>
    <col min="2" max="2" width="28" bestFit="1" customWidth="1"/>
    <col min="3" max="3" width="4.28515625" bestFit="1" customWidth="1"/>
    <col min="4" max="4" width="5.85546875" bestFit="1" customWidth="1"/>
    <col min="5" max="8" width="6.7109375" customWidth="1"/>
    <col min="9" max="9" width="6.140625" bestFit="1" customWidth="1"/>
    <col min="10" max="10" width="7" bestFit="1" customWidth="1"/>
    <col min="11" max="11" width="6.28515625" bestFit="1" customWidth="1"/>
    <col min="12" max="12" width="7.42578125" customWidth="1"/>
    <col min="13" max="13" width="9.28515625" customWidth="1"/>
  </cols>
  <sheetData>
    <row r="1" spans="1:13" ht="21" x14ac:dyDescent="0.2">
      <c r="A1" s="417" t="s">
        <v>57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3" ht="21" x14ac:dyDescent="0.2">
      <c r="A2" s="418" t="s">
        <v>90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</row>
    <row r="3" spans="1:13" ht="2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ht="18" x14ac:dyDescent="0.25">
      <c r="A4" s="30"/>
      <c r="B4" s="85"/>
      <c r="C4" s="101" t="s">
        <v>41</v>
      </c>
      <c r="D4" s="101"/>
      <c r="E4" s="102" t="s">
        <v>45</v>
      </c>
      <c r="F4" s="102"/>
      <c r="G4" s="102"/>
      <c r="H4" s="102"/>
      <c r="I4" s="103"/>
      <c r="J4" s="103"/>
      <c r="K4" s="103"/>
      <c r="L4" s="103"/>
      <c r="M4" s="103"/>
    </row>
    <row r="5" spans="1:13" x14ac:dyDescent="0.2">
      <c r="A5" s="30" t="s">
        <v>41</v>
      </c>
      <c r="B5" s="85" t="s">
        <v>5</v>
      </c>
      <c r="C5" s="77" t="s">
        <v>46</v>
      </c>
      <c r="D5" s="77" t="s">
        <v>34</v>
      </c>
      <c r="E5" s="62">
        <v>1</v>
      </c>
      <c r="F5" s="62">
        <v>2</v>
      </c>
      <c r="G5" s="62">
        <v>3</v>
      </c>
      <c r="H5" s="62">
        <v>4</v>
      </c>
      <c r="I5" s="62" t="s">
        <v>33</v>
      </c>
      <c r="J5" s="62" t="s">
        <v>1</v>
      </c>
      <c r="K5" s="62" t="s">
        <v>49</v>
      </c>
      <c r="L5" s="62" t="s">
        <v>50</v>
      </c>
      <c r="M5" s="62" t="s">
        <v>12</v>
      </c>
    </row>
    <row r="6" spans="1:13" ht="15.75" x14ac:dyDescent="0.25">
      <c r="A6" s="89">
        <v>1</v>
      </c>
      <c r="B6" s="92" t="s">
        <v>21</v>
      </c>
      <c r="C6" s="52">
        <v>1</v>
      </c>
      <c r="D6" s="52">
        <v>1</v>
      </c>
      <c r="E6" s="160">
        <v>212</v>
      </c>
      <c r="F6" s="94">
        <v>191</v>
      </c>
      <c r="G6" s="94">
        <v>171</v>
      </c>
      <c r="H6" s="94">
        <v>142</v>
      </c>
      <c r="I6" s="53">
        <v>0</v>
      </c>
      <c r="J6" s="53">
        <f t="shared" ref="J6:J15" si="0">SUM(E6:H6)+I6*3-MIN(E6:H6)</f>
        <v>574</v>
      </c>
      <c r="K6" s="56">
        <f t="shared" ref="K6:K15" si="1">MAX(E6:H6)+I6</f>
        <v>212</v>
      </c>
      <c r="L6" s="97">
        <f t="shared" ref="L6:L15" si="2">ROUND(J6/3,0)</f>
        <v>191</v>
      </c>
      <c r="M6" s="51">
        <v>12</v>
      </c>
    </row>
    <row r="7" spans="1:13" ht="15.75" x14ac:dyDescent="0.25">
      <c r="A7" s="89">
        <v>2</v>
      </c>
      <c r="B7" s="92" t="s">
        <v>13</v>
      </c>
      <c r="C7" s="52">
        <v>4</v>
      </c>
      <c r="D7" s="52">
        <v>1</v>
      </c>
      <c r="E7" s="94">
        <v>197</v>
      </c>
      <c r="F7" s="94">
        <v>145</v>
      </c>
      <c r="G7" s="94">
        <v>204</v>
      </c>
      <c r="H7" s="94">
        <v>162</v>
      </c>
      <c r="I7" s="53">
        <v>0</v>
      </c>
      <c r="J7" s="53">
        <f t="shared" si="0"/>
        <v>563</v>
      </c>
      <c r="K7" s="56">
        <f t="shared" si="1"/>
        <v>204</v>
      </c>
      <c r="L7" s="99">
        <f t="shared" si="2"/>
        <v>188</v>
      </c>
      <c r="M7" s="51">
        <v>10</v>
      </c>
    </row>
    <row r="8" spans="1:13" ht="15.75" x14ac:dyDescent="0.25">
      <c r="A8" s="90">
        <v>3</v>
      </c>
      <c r="B8" s="93" t="s">
        <v>14</v>
      </c>
      <c r="C8" s="54">
        <v>2</v>
      </c>
      <c r="D8" s="54">
        <v>2</v>
      </c>
      <c r="E8" s="95">
        <v>156</v>
      </c>
      <c r="F8" s="95">
        <v>145</v>
      </c>
      <c r="G8" s="95">
        <v>179</v>
      </c>
      <c r="H8" s="95">
        <v>184</v>
      </c>
      <c r="I8" s="55">
        <v>8</v>
      </c>
      <c r="J8" s="55">
        <f t="shared" si="0"/>
        <v>543</v>
      </c>
      <c r="K8" s="55">
        <f t="shared" si="1"/>
        <v>192</v>
      </c>
      <c r="L8" s="98">
        <f t="shared" si="2"/>
        <v>181</v>
      </c>
      <c r="M8" s="91">
        <v>8</v>
      </c>
    </row>
    <row r="9" spans="1:13" ht="15.75" x14ac:dyDescent="0.25">
      <c r="A9" s="89">
        <v>4</v>
      </c>
      <c r="B9" s="92" t="s">
        <v>20</v>
      </c>
      <c r="C9" s="52">
        <v>2</v>
      </c>
      <c r="D9" s="52">
        <v>1</v>
      </c>
      <c r="E9" s="94">
        <v>140</v>
      </c>
      <c r="F9" s="94">
        <v>173</v>
      </c>
      <c r="G9" s="94">
        <v>175</v>
      </c>
      <c r="H9" s="94">
        <v>183</v>
      </c>
      <c r="I9" s="53">
        <v>0</v>
      </c>
      <c r="J9" s="53">
        <f t="shared" si="0"/>
        <v>531</v>
      </c>
      <c r="K9" s="53">
        <f t="shared" si="1"/>
        <v>183</v>
      </c>
      <c r="L9" s="99">
        <f t="shared" si="2"/>
        <v>177</v>
      </c>
      <c r="M9" s="51">
        <v>7</v>
      </c>
    </row>
    <row r="10" spans="1:13" ht="15.75" x14ac:dyDescent="0.25">
      <c r="A10" s="90">
        <f>A9+1</f>
        <v>5</v>
      </c>
      <c r="B10" s="93" t="s">
        <v>22</v>
      </c>
      <c r="C10" s="54">
        <v>3</v>
      </c>
      <c r="D10" s="54">
        <v>3</v>
      </c>
      <c r="E10" s="95">
        <v>162</v>
      </c>
      <c r="F10" s="95">
        <v>163</v>
      </c>
      <c r="G10" s="95">
        <v>142</v>
      </c>
      <c r="H10" s="95">
        <v>176</v>
      </c>
      <c r="I10" s="55">
        <v>8</v>
      </c>
      <c r="J10" s="55">
        <f t="shared" si="0"/>
        <v>525</v>
      </c>
      <c r="K10" s="26">
        <f t="shared" si="1"/>
        <v>184</v>
      </c>
      <c r="L10" s="106">
        <f t="shared" si="2"/>
        <v>175</v>
      </c>
      <c r="M10" s="91">
        <v>6</v>
      </c>
    </row>
    <row r="11" spans="1:13" ht="15.75" x14ac:dyDescent="0.25">
      <c r="A11" s="89">
        <v>6</v>
      </c>
      <c r="B11" s="92" t="s">
        <v>16</v>
      </c>
      <c r="C11" s="52">
        <v>3</v>
      </c>
      <c r="D11" s="52">
        <v>1</v>
      </c>
      <c r="E11" s="94">
        <v>144</v>
      </c>
      <c r="F11" s="94">
        <v>171</v>
      </c>
      <c r="G11" s="94">
        <v>202</v>
      </c>
      <c r="H11" s="96">
        <v>128</v>
      </c>
      <c r="I11" s="53">
        <v>0</v>
      </c>
      <c r="J11" s="53">
        <f t="shared" si="0"/>
        <v>517</v>
      </c>
      <c r="K11" s="56">
        <f t="shared" si="1"/>
        <v>202</v>
      </c>
      <c r="L11" s="99">
        <f t="shared" si="2"/>
        <v>172</v>
      </c>
      <c r="M11" s="51">
        <v>5</v>
      </c>
    </row>
    <row r="12" spans="1:13" ht="15.75" x14ac:dyDescent="0.25">
      <c r="A12" s="90">
        <v>7</v>
      </c>
      <c r="B12" s="93" t="s">
        <v>17</v>
      </c>
      <c r="C12" s="54">
        <v>2</v>
      </c>
      <c r="D12" s="54">
        <v>3</v>
      </c>
      <c r="E12" s="95">
        <v>118</v>
      </c>
      <c r="F12" s="95">
        <v>183</v>
      </c>
      <c r="G12" s="95">
        <v>128</v>
      </c>
      <c r="H12" s="95">
        <v>178</v>
      </c>
      <c r="I12" s="55">
        <v>8</v>
      </c>
      <c r="J12" s="55">
        <f t="shared" si="0"/>
        <v>513</v>
      </c>
      <c r="K12" s="55">
        <f t="shared" si="1"/>
        <v>191</v>
      </c>
      <c r="L12" s="98">
        <f t="shared" si="2"/>
        <v>171</v>
      </c>
      <c r="M12" s="91">
        <v>4</v>
      </c>
    </row>
    <row r="13" spans="1:13" ht="15.75" x14ac:dyDescent="0.25">
      <c r="A13" s="89">
        <f>A12+1</f>
        <v>8</v>
      </c>
      <c r="B13" s="92" t="s">
        <v>40</v>
      </c>
      <c r="C13" s="52">
        <v>3</v>
      </c>
      <c r="D13" s="52">
        <v>2</v>
      </c>
      <c r="E13" s="94">
        <v>146</v>
      </c>
      <c r="F13" s="94">
        <v>166</v>
      </c>
      <c r="G13" s="94">
        <v>128</v>
      </c>
      <c r="H13" s="94">
        <v>180</v>
      </c>
      <c r="I13" s="53">
        <v>0</v>
      </c>
      <c r="J13" s="53">
        <f t="shared" si="0"/>
        <v>492</v>
      </c>
      <c r="K13" s="53">
        <f t="shared" si="1"/>
        <v>180</v>
      </c>
      <c r="L13" s="99">
        <f t="shared" si="2"/>
        <v>164</v>
      </c>
      <c r="M13" s="51">
        <v>3</v>
      </c>
    </row>
    <row r="14" spans="1:13" ht="15.75" x14ac:dyDescent="0.25">
      <c r="A14" s="90">
        <f>A13+1</f>
        <v>9</v>
      </c>
      <c r="B14" s="93" t="s">
        <v>15</v>
      </c>
      <c r="C14" s="54">
        <v>1</v>
      </c>
      <c r="D14" s="54">
        <v>2</v>
      </c>
      <c r="E14" s="95">
        <v>124</v>
      </c>
      <c r="F14" s="95">
        <v>134</v>
      </c>
      <c r="G14" s="95">
        <v>175</v>
      </c>
      <c r="H14" s="95">
        <v>148</v>
      </c>
      <c r="I14" s="55">
        <v>8</v>
      </c>
      <c r="J14" s="55">
        <f t="shared" si="0"/>
        <v>481</v>
      </c>
      <c r="K14" s="55">
        <f t="shared" si="1"/>
        <v>183</v>
      </c>
      <c r="L14" s="98">
        <f t="shared" si="2"/>
        <v>160</v>
      </c>
      <c r="M14" s="91">
        <v>2</v>
      </c>
    </row>
    <row r="15" spans="1:13" ht="15.75" x14ac:dyDescent="0.25">
      <c r="A15" s="89">
        <v>10</v>
      </c>
      <c r="B15" s="92" t="s">
        <v>37</v>
      </c>
      <c r="C15" s="52">
        <v>4</v>
      </c>
      <c r="D15" s="52">
        <v>2</v>
      </c>
      <c r="E15" s="94">
        <v>126</v>
      </c>
      <c r="F15" s="94">
        <v>166</v>
      </c>
      <c r="G15" s="94">
        <v>133</v>
      </c>
      <c r="H15" s="94">
        <v>132</v>
      </c>
      <c r="I15" s="53">
        <v>0</v>
      </c>
      <c r="J15" s="53">
        <f t="shared" si="0"/>
        <v>431</v>
      </c>
      <c r="K15" s="53">
        <f t="shared" si="1"/>
        <v>166</v>
      </c>
      <c r="L15" s="99">
        <f t="shared" si="2"/>
        <v>144</v>
      </c>
      <c r="M15" s="51">
        <v>1</v>
      </c>
    </row>
    <row r="17" spans="1:13" x14ac:dyDescent="0.2">
      <c r="A17" s="2"/>
    </row>
    <row r="18" spans="1:13" x14ac:dyDescent="0.2">
      <c r="A18" s="2"/>
    </row>
    <row r="19" spans="1:13" ht="21" x14ac:dyDescent="0.35">
      <c r="A19" s="67"/>
      <c r="B19" s="71" t="str">
        <f>B6</f>
        <v>Куклин Игорь</v>
      </c>
      <c r="C19" s="446">
        <f>K6</f>
        <v>212</v>
      </c>
      <c r="D19" s="446"/>
      <c r="E19" s="72" t="s">
        <v>47</v>
      </c>
      <c r="F19" s="73"/>
      <c r="G19" s="64"/>
      <c r="H19" s="64"/>
      <c r="I19" s="64"/>
      <c r="J19" s="64"/>
      <c r="K19" s="27"/>
      <c r="L19" s="27"/>
      <c r="M19" s="27"/>
    </row>
    <row r="20" spans="1:13" ht="21" x14ac:dyDescent="0.35">
      <c r="B20" s="63"/>
      <c r="C20" s="27"/>
      <c r="D20" s="76"/>
      <c r="E20" s="65"/>
      <c r="F20" s="64"/>
      <c r="G20" s="64"/>
      <c r="H20" s="64"/>
      <c r="I20" s="64"/>
      <c r="J20" s="64"/>
      <c r="K20" s="27"/>
      <c r="L20" s="27"/>
      <c r="M20" s="27"/>
    </row>
    <row r="21" spans="1:13" ht="21" x14ac:dyDescent="0.35">
      <c r="B21" s="68" t="str">
        <f>B6</f>
        <v>Куклин Игорь</v>
      </c>
      <c r="C21" s="446">
        <f>L6</f>
        <v>191</v>
      </c>
      <c r="D21" s="446"/>
      <c r="E21" s="66" t="s">
        <v>48</v>
      </c>
      <c r="F21" s="69"/>
      <c r="G21" s="69"/>
      <c r="H21" s="69"/>
      <c r="I21" s="69"/>
      <c r="J21" s="69"/>
      <c r="K21" s="70"/>
      <c r="L21" s="70"/>
      <c r="M21" s="70"/>
    </row>
  </sheetData>
  <mergeCells count="4">
    <mergeCell ref="A1:M1"/>
    <mergeCell ref="A2:M2"/>
    <mergeCell ref="C19:D19"/>
    <mergeCell ref="C21:D21"/>
  </mergeCells>
  <pageMargins left="0.25" right="0.25" top="0.75" bottom="0.75" header="0.3" footer="0.3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3"/>
  <sheetViews>
    <sheetView view="pageBreakPreview" zoomScale="90" zoomScaleNormal="100" zoomScaleSheetLayoutView="90" workbookViewId="0">
      <pane xSplit="2" ySplit="1" topLeftCell="C2" activePane="bottomRight" state="frozen"/>
      <selection activeCell="E31" sqref="E31:G31"/>
      <selection pane="topRight" activeCell="E31" sqref="E31:G31"/>
      <selection pane="bottomLeft" activeCell="E31" sqref="E31:G31"/>
      <selection pane="bottomRight" activeCell="B6" sqref="B6:C17"/>
    </sheetView>
  </sheetViews>
  <sheetFormatPr defaultRowHeight="12.75" x14ac:dyDescent="0.2"/>
  <cols>
    <col min="1" max="1" width="4.42578125" bestFit="1" customWidth="1"/>
    <col min="2" max="2" width="26.28515625" bestFit="1" customWidth="1"/>
    <col min="3" max="3" width="4.5703125" bestFit="1" customWidth="1"/>
    <col min="4" max="4" width="6.140625" bestFit="1" customWidth="1"/>
    <col min="5" max="5" width="6" bestFit="1" customWidth="1"/>
    <col min="6" max="8" width="4.42578125" bestFit="1" customWidth="1"/>
    <col min="9" max="9" width="6.140625" bestFit="1" customWidth="1"/>
    <col min="10" max="10" width="7" bestFit="1" customWidth="1"/>
    <col min="11" max="12" width="6.28515625" bestFit="1" customWidth="1"/>
    <col min="13" max="13" width="5.7109375" bestFit="1" customWidth="1"/>
  </cols>
  <sheetData>
    <row r="1" spans="1:13" ht="21" x14ac:dyDescent="0.2">
      <c r="A1" s="417" t="s">
        <v>57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3" s="9" customFormat="1" ht="21" x14ac:dyDescent="0.25">
      <c r="A2" s="418" t="s">
        <v>92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</row>
    <row r="3" spans="1:13" s="9" customFormat="1" ht="2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3" s="9" customFormat="1" ht="18" x14ac:dyDescent="0.25">
      <c r="A4" s="30"/>
      <c r="B4" s="85"/>
      <c r="C4" s="101" t="s">
        <v>41</v>
      </c>
      <c r="D4" s="101"/>
      <c r="E4" s="102" t="s">
        <v>45</v>
      </c>
      <c r="F4" s="102"/>
      <c r="G4" s="102"/>
      <c r="H4" s="102"/>
      <c r="I4" s="103"/>
      <c r="J4" s="103"/>
      <c r="K4" s="103"/>
      <c r="L4" s="103"/>
      <c r="M4" s="103"/>
    </row>
    <row r="5" spans="1:13" s="8" customFormat="1" ht="18" x14ac:dyDescent="0.25">
      <c r="A5" s="30" t="s">
        <v>41</v>
      </c>
      <c r="B5" s="85" t="s">
        <v>5</v>
      </c>
      <c r="C5" s="77" t="s">
        <v>46</v>
      </c>
      <c r="D5" s="77" t="s">
        <v>34</v>
      </c>
      <c r="E5" s="62">
        <v>1</v>
      </c>
      <c r="F5" s="62">
        <v>2</v>
      </c>
      <c r="G5" s="62">
        <v>3</v>
      </c>
      <c r="H5" s="62">
        <v>4</v>
      </c>
      <c r="I5" s="62" t="s">
        <v>33</v>
      </c>
      <c r="J5" s="62" t="s">
        <v>1</v>
      </c>
      <c r="K5" s="62" t="s">
        <v>49</v>
      </c>
      <c r="L5" s="62" t="s">
        <v>50</v>
      </c>
      <c r="M5" s="62" t="s">
        <v>12</v>
      </c>
    </row>
    <row r="6" spans="1:13" ht="15.75" x14ac:dyDescent="0.25">
      <c r="A6" s="89">
        <v>1</v>
      </c>
      <c r="B6" s="92" t="s">
        <v>21</v>
      </c>
      <c r="C6" s="52">
        <v>2</v>
      </c>
      <c r="D6" s="52">
        <v>1</v>
      </c>
      <c r="E6" s="94">
        <v>145</v>
      </c>
      <c r="F6" s="94">
        <v>193</v>
      </c>
      <c r="G6" s="94">
        <v>216</v>
      </c>
      <c r="H6" s="94">
        <v>182</v>
      </c>
      <c r="I6" s="53">
        <v>0</v>
      </c>
      <c r="J6" s="53">
        <f t="shared" ref="J6:J17" si="0">SUM(E6:H6)+I6*3-MIN(E6:H6)</f>
        <v>591</v>
      </c>
      <c r="K6" s="60">
        <f t="shared" ref="K6:K17" si="1">MAX(E6:H6)+I6</f>
        <v>216</v>
      </c>
      <c r="L6" s="97">
        <f t="shared" ref="L6:L17" si="2">ROUND(J6/3,0)</f>
        <v>197</v>
      </c>
      <c r="M6" s="51">
        <v>16</v>
      </c>
    </row>
    <row r="7" spans="1:13" ht="15.75" x14ac:dyDescent="0.25">
      <c r="A7" s="89">
        <f t="shared" ref="A7:A17" si="3">A6+1</f>
        <v>2</v>
      </c>
      <c r="B7" s="92" t="s">
        <v>37</v>
      </c>
      <c r="C7" s="52">
        <v>3</v>
      </c>
      <c r="D7" s="52">
        <v>3</v>
      </c>
      <c r="E7" s="94">
        <v>174</v>
      </c>
      <c r="F7" s="94">
        <v>170</v>
      </c>
      <c r="G7" s="94">
        <v>187</v>
      </c>
      <c r="H7" s="94">
        <v>128</v>
      </c>
      <c r="I7" s="53">
        <v>0</v>
      </c>
      <c r="J7" s="53">
        <f t="shared" si="0"/>
        <v>531</v>
      </c>
      <c r="K7" s="53">
        <f t="shared" si="1"/>
        <v>187</v>
      </c>
      <c r="L7" s="99">
        <f t="shared" si="2"/>
        <v>177</v>
      </c>
      <c r="M7" s="51">
        <v>14</v>
      </c>
    </row>
    <row r="8" spans="1:13" ht="15.75" x14ac:dyDescent="0.25">
      <c r="A8" s="89">
        <f t="shared" si="3"/>
        <v>3</v>
      </c>
      <c r="B8" s="92" t="s">
        <v>18</v>
      </c>
      <c r="C8" s="52">
        <v>7</v>
      </c>
      <c r="D8" s="52">
        <v>1</v>
      </c>
      <c r="E8" s="94">
        <v>189</v>
      </c>
      <c r="F8" s="94">
        <v>192</v>
      </c>
      <c r="G8" s="94">
        <v>147</v>
      </c>
      <c r="H8" s="94">
        <v>145</v>
      </c>
      <c r="I8" s="53">
        <v>0</v>
      </c>
      <c r="J8" s="53">
        <f t="shared" si="0"/>
        <v>528</v>
      </c>
      <c r="K8" s="53">
        <f t="shared" si="1"/>
        <v>192</v>
      </c>
      <c r="L8" s="99">
        <f t="shared" si="2"/>
        <v>176</v>
      </c>
      <c r="M8" s="51">
        <v>12</v>
      </c>
    </row>
    <row r="9" spans="1:13" ht="15.75" x14ac:dyDescent="0.25">
      <c r="A9" s="90">
        <f t="shared" si="3"/>
        <v>4</v>
      </c>
      <c r="B9" s="93" t="s">
        <v>17</v>
      </c>
      <c r="C9" s="54">
        <v>4</v>
      </c>
      <c r="D9" s="54">
        <v>3</v>
      </c>
      <c r="E9" s="95">
        <v>173</v>
      </c>
      <c r="F9" s="95">
        <v>177</v>
      </c>
      <c r="G9" s="95">
        <v>117</v>
      </c>
      <c r="H9" s="95">
        <v>148</v>
      </c>
      <c r="I9" s="55">
        <v>8</v>
      </c>
      <c r="J9" s="55">
        <f t="shared" si="0"/>
        <v>522</v>
      </c>
      <c r="K9" s="55">
        <f t="shared" si="1"/>
        <v>185</v>
      </c>
      <c r="L9" s="98">
        <f t="shared" si="2"/>
        <v>174</v>
      </c>
      <c r="M9" s="91">
        <v>10</v>
      </c>
    </row>
    <row r="10" spans="1:13" ht="15.75" x14ac:dyDescent="0.25">
      <c r="A10" s="90">
        <f t="shared" si="3"/>
        <v>5</v>
      </c>
      <c r="B10" s="93" t="s">
        <v>15</v>
      </c>
      <c r="C10" s="54">
        <v>1</v>
      </c>
      <c r="D10" s="54">
        <v>3</v>
      </c>
      <c r="E10" s="95">
        <v>155</v>
      </c>
      <c r="F10" s="95">
        <v>168</v>
      </c>
      <c r="G10" s="95">
        <v>137</v>
      </c>
      <c r="H10" s="95">
        <v>174</v>
      </c>
      <c r="I10" s="55">
        <v>8</v>
      </c>
      <c r="J10" s="55">
        <f t="shared" si="0"/>
        <v>521</v>
      </c>
      <c r="K10" s="55">
        <f t="shared" si="1"/>
        <v>182</v>
      </c>
      <c r="L10" s="98">
        <f t="shared" si="2"/>
        <v>174</v>
      </c>
      <c r="M10" s="91">
        <v>10</v>
      </c>
    </row>
    <row r="11" spans="1:13" ht="15.75" x14ac:dyDescent="0.25">
      <c r="A11" s="90">
        <f t="shared" si="3"/>
        <v>6</v>
      </c>
      <c r="B11" s="93" t="s">
        <v>22</v>
      </c>
      <c r="C11" s="54">
        <v>1</v>
      </c>
      <c r="D11" s="54">
        <v>1</v>
      </c>
      <c r="E11" s="95">
        <v>162</v>
      </c>
      <c r="F11" s="95">
        <v>172</v>
      </c>
      <c r="G11" s="95">
        <v>129</v>
      </c>
      <c r="H11" s="95">
        <v>158</v>
      </c>
      <c r="I11" s="55">
        <v>8</v>
      </c>
      <c r="J11" s="55">
        <f t="shared" si="0"/>
        <v>516</v>
      </c>
      <c r="K11" s="26">
        <f t="shared" si="1"/>
        <v>180</v>
      </c>
      <c r="L11" s="106">
        <f t="shared" si="2"/>
        <v>172</v>
      </c>
      <c r="M11" s="91">
        <v>7</v>
      </c>
    </row>
    <row r="12" spans="1:13" ht="15.75" x14ac:dyDescent="0.25">
      <c r="A12" s="90">
        <f t="shared" si="3"/>
        <v>7</v>
      </c>
      <c r="B12" s="93" t="s">
        <v>14</v>
      </c>
      <c r="C12" s="54">
        <v>2</v>
      </c>
      <c r="D12" s="54">
        <v>2</v>
      </c>
      <c r="E12" s="95">
        <v>125</v>
      </c>
      <c r="F12" s="95">
        <v>169</v>
      </c>
      <c r="G12" s="95">
        <v>161</v>
      </c>
      <c r="H12" s="95">
        <v>158</v>
      </c>
      <c r="I12" s="55">
        <v>8</v>
      </c>
      <c r="J12" s="55">
        <f t="shared" si="0"/>
        <v>512</v>
      </c>
      <c r="K12" s="55">
        <f t="shared" si="1"/>
        <v>177</v>
      </c>
      <c r="L12" s="98">
        <f t="shared" si="2"/>
        <v>171</v>
      </c>
      <c r="M12" s="91">
        <v>6</v>
      </c>
    </row>
    <row r="13" spans="1:13" ht="15.75" x14ac:dyDescent="0.25">
      <c r="A13" s="89">
        <f t="shared" si="3"/>
        <v>8</v>
      </c>
      <c r="B13" s="92" t="s">
        <v>40</v>
      </c>
      <c r="C13" s="52">
        <v>1</v>
      </c>
      <c r="D13" s="52">
        <v>2</v>
      </c>
      <c r="E13" s="94">
        <v>189</v>
      </c>
      <c r="F13" s="94">
        <v>146</v>
      </c>
      <c r="G13" s="94">
        <v>163</v>
      </c>
      <c r="H13" s="94">
        <v>154</v>
      </c>
      <c r="I13" s="53">
        <v>0</v>
      </c>
      <c r="J13" s="53">
        <f t="shared" si="0"/>
        <v>506</v>
      </c>
      <c r="K13" s="53">
        <f t="shared" si="1"/>
        <v>189</v>
      </c>
      <c r="L13" s="99">
        <f t="shared" si="2"/>
        <v>169</v>
      </c>
      <c r="M13" s="51">
        <v>5</v>
      </c>
    </row>
    <row r="14" spans="1:13" ht="15.75" x14ac:dyDescent="0.25">
      <c r="A14" s="89">
        <f t="shared" si="3"/>
        <v>9</v>
      </c>
      <c r="B14" s="92" t="s">
        <v>16</v>
      </c>
      <c r="C14" s="52">
        <v>3</v>
      </c>
      <c r="D14" s="52">
        <v>1</v>
      </c>
      <c r="E14" s="94">
        <v>165</v>
      </c>
      <c r="F14" s="94">
        <v>145</v>
      </c>
      <c r="G14" s="94">
        <v>168</v>
      </c>
      <c r="H14" s="96">
        <v>153</v>
      </c>
      <c r="I14" s="53">
        <v>0</v>
      </c>
      <c r="J14" s="53">
        <f t="shared" si="0"/>
        <v>486</v>
      </c>
      <c r="K14" s="56">
        <f t="shared" si="1"/>
        <v>168</v>
      </c>
      <c r="L14" s="99">
        <f t="shared" si="2"/>
        <v>162</v>
      </c>
      <c r="M14" s="51">
        <v>4</v>
      </c>
    </row>
    <row r="15" spans="1:13" ht="15.75" x14ac:dyDescent="0.25">
      <c r="A15" s="89">
        <f t="shared" si="3"/>
        <v>10</v>
      </c>
      <c r="B15" s="92" t="s">
        <v>13</v>
      </c>
      <c r="C15" s="52">
        <v>4</v>
      </c>
      <c r="D15" s="52">
        <v>2</v>
      </c>
      <c r="E15" s="94">
        <v>158</v>
      </c>
      <c r="F15" s="94">
        <v>164</v>
      </c>
      <c r="G15" s="94">
        <v>125</v>
      </c>
      <c r="H15" s="94">
        <v>147</v>
      </c>
      <c r="I15" s="53">
        <v>0</v>
      </c>
      <c r="J15" s="53">
        <f t="shared" si="0"/>
        <v>469</v>
      </c>
      <c r="K15" s="56">
        <f t="shared" si="1"/>
        <v>164</v>
      </c>
      <c r="L15" s="99">
        <f t="shared" si="2"/>
        <v>156</v>
      </c>
      <c r="M15" s="51">
        <v>3</v>
      </c>
    </row>
    <row r="16" spans="1:13" ht="15.75" x14ac:dyDescent="0.25">
      <c r="A16" s="89">
        <f t="shared" si="3"/>
        <v>11</v>
      </c>
      <c r="B16" s="92" t="s">
        <v>79</v>
      </c>
      <c r="C16" s="52">
        <v>3</v>
      </c>
      <c r="D16" s="52">
        <v>2</v>
      </c>
      <c r="E16" s="94">
        <v>164</v>
      </c>
      <c r="F16" s="94">
        <v>134</v>
      </c>
      <c r="G16" s="94">
        <v>169</v>
      </c>
      <c r="H16" s="94">
        <v>135</v>
      </c>
      <c r="I16" s="53">
        <v>0</v>
      </c>
      <c r="J16" s="53">
        <f t="shared" si="0"/>
        <v>468</v>
      </c>
      <c r="K16" s="53">
        <f t="shared" si="1"/>
        <v>169</v>
      </c>
      <c r="L16" s="99">
        <f t="shared" si="2"/>
        <v>156</v>
      </c>
      <c r="M16" s="51">
        <v>3</v>
      </c>
    </row>
    <row r="17" spans="1:13" ht="15.75" x14ac:dyDescent="0.25">
      <c r="A17" s="90">
        <f t="shared" si="3"/>
        <v>12</v>
      </c>
      <c r="B17" s="93" t="s">
        <v>19</v>
      </c>
      <c r="C17" s="54">
        <v>2</v>
      </c>
      <c r="D17" s="54">
        <v>3</v>
      </c>
      <c r="E17" s="95">
        <v>129</v>
      </c>
      <c r="F17" s="95">
        <v>143</v>
      </c>
      <c r="G17" s="95">
        <v>125</v>
      </c>
      <c r="H17" s="95">
        <v>126</v>
      </c>
      <c r="I17" s="55">
        <v>8</v>
      </c>
      <c r="J17" s="55">
        <f t="shared" si="0"/>
        <v>422</v>
      </c>
      <c r="K17" s="55">
        <f t="shared" si="1"/>
        <v>151</v>
      </c>
      <c r="L17" s="98">
        <f t="shared" si="2"/>
        <v>141</v>
      </c>
      <c r="M17" s="91">
        <v>1</v>
      </c>
    </row>
    <row r="19" spans="1:13" x14ac:dyDescent="0.2">
      <c r="A19" s="2"/>
    </row>
    <row r="20" spans="1:13" x14ac:dyDescent="0.2">
      <c r="A20" s="2"/>
    </row>
    <row r="21" spans="1:13" ht="21" x14ac:dyDescent="0.35">
      <c r="A21" s="67"/>
      <c r="B21" s="71" t="str">
        <f>B6</f>
        <v>Куклин Игорь</v>
      </c>
      <c r="C21" s="446">
        <f>K6</f>
        <v>216</v>
      </c>
      <c r="D21" s="446"/>
      <c r="E21" s="72" t="s">
        <v>47</v>
      </c>
      <c r="F21" s="73"/>
      <c r="G21" s="64"/>
      <c r="H21" s="64"/>
      <c r="I21" s="64"/>
      <c r="J21" s="64"/>
      <c r="K21" s="27"/>
      <c r="L21" s="27"/>
      <c r="M21" s="27"/>
    </row>
    <row r="22" spans="1:13" ht="21" x14ac:dyDescent="0.35">
      <c r="B22" s="63"/>
      <c r="C22" s="27"/>
      <c r="D22" s="76"/>
      <c r="E22" s="65"/>
      <c r="F22" s="64"/>
      <c r="G22" s="64"/>
      <c r="H22" s="64"/>
      <c r="I22" s="64"/>
      <c r="J22" s="64"/>
      <c r="K22" s="27"/>
      <c r="L22" s="27"/>
      <c r="M22" s="27"/>
    </row>
    <row r="23" spans="1:13" ht="21" x14ac:dyDescent="0.35">
      <c r="B23" s="68" t="str">
        <f>B6</f>
        <v>Куклин Игорь</v>
      </c>
      <c r="C23" s="446">
        <f>L6</f>
        <v>197</v>
      </c>
      <c r="D23" s="446"/>
      <c r="E23" s="66" t="s">
        <v>48</v>
      </c>
      <c r="F23" s="69"/>
      <c r="G23" s="69"/>
      <c r="H23" s="69"/>
      <c r="I23" s="69"/>
      <c r="J23" s="69"/>
      <c r="K23" s="70"/>
      <c r="L23" s="70"/>
      <c r="M23" s="70"/>
    </row>
  </sheetData>
  <mergeCells count="4">
    <mergeCell ref="A1:M1"/>
    <mergeCell ref="A2:M2"/>
    <mergeCell ref="C21:D21"/>
    <mergeCell ref="C23:D23"/>
  </mergeCells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7</vt:i4>
      </vt:variant>
    </vt:vector>
  </HeadingPairs>
  <TitlesOfParts>
    <vt:vector size="22" baseType="lpstr">
      <vt:lpstr>Янв</vt:lpstr>
      <vt:lpstr>Фев</vt:lpstr>
      <vt:lpstr>Мар</vt:lpstr>
      <vt:lpstr>Апр</vt:lpstr>
      <vt:lpstr>Май</vt:lpstr>
      <vt:lpstr>Июн</vt:lpstr>
      <vt:lpstr>Комерч.</vt:lpstr>
      <vt:lpstr>Июл</vt:lpstr>
      <vt:lpstr>Авг</vt:lpstr>
      <vt:lpstr>Сент</vt:lpstr>
      <vt:lpstr>Окт</vt:lpstr>
      <vt:lpstr>Нояб</vt:lpstr>
      <vt:lpstr>Рейтинг </vt:lpstr>
      <vt:lpstr>Абсол.Чемп</vt:lpstr>
      <vt:lpstr>Свод</vt:lpstr>
      <vt:lpstr>Апр!Область_печати</vt:lpstr>
      <vt:lpstr>Июл!Область_печати</vt:lpstr>
      <vt:lpstr>Нояб!Область_печати</vt:lpstr>
      <vt:lpstr>Окт!Область_печати</vt:lpstr>
      <vt:lpstr>'Рейтинг '!Область_печати</vt:lpstr>
      <vt:lpstr>Сент!Область_печати</vt:lpstr>
      <vt:lpstr>Фев!Область_печати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2017-11-29T04:38:24Z</cp:lastPrinted>
  <dcterms:created xsi:type="dcterms:W3CDTF">1996-10-08T23:32:33Z</dcterms:created>
  <dcterms:modified xsi:type="dcterms:W3CDTF">2020-01-24T04:26:46Z</dcterms:modified>
</cp:coreProperties>
</file>