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Attachments_nord-city@mail.ru_2020-01-20_16-22-42\"/>
    </mc:Choice>
  </mc:AlternateContent>
  <bookViews>
    <workbookView xWindow="3345" yWindow="-150" windowWidth="19440" windowHeight="12120" tabRatio="694" activeTab="13"/>
  </bookViews>
  <sheets>
    <sheet name="Янв" sheetId="16" r:id="rId1"/>
    <sheet name="Фев" sheetId="32" r:id="rId2"/>
    <sheet name="Мар" sheetId="31" r:id="rId3"/>
    <sheet name="Апр" sheetId="30" r:id="rId4"/>
    <sheet name="Май" sheetId="29" r:id="rId5"/>
    <sheet name="Июн" sheetId="28" r:id="rId6"/>
    <sheet name="Июл" sheetId="27" r:id="rId7"/>
    <sheet name="Авг" sheetId="22" r:id="rId8"/>
    <sheet name="Сент" sheetId="52" r:id="rId9"/>
    <sheet name="Окт" sheetId="35" r:id="rId10"/>
    <sheet name="Нояб" sheetId="48" r:id="rId11"/>
    <sheet name="Рейтинг " sheetId="50" r:id="rId12"/>
    <sheet name="Абсол.Чемп" sheetId="53" r:id="rId13"/>
    <sheet name="Свод" sheetId="54" r:id="rId14"/>
  </sheets>
  <definedNames>
    <definedName name="_xlnm._FilterDatabase" localSheetId="8" hidden="1">Сент!$A$5:$L$19</definedName>
    <definedName name="_xlnm.Print_Area" localSheetId="3">Апр!$A$1:$M$24</definedName>
    <definedName name="_xlnm.Print_Area" localSheetId="6">Июл!$A$1:$M$24</definedName>
    <definedName name="_xlnm.Print_Area" localSheetId="10">Нояб!$A$1:$M$29</definedName>
    <definedName name="_xlnm.Print_Area" localSheetId="9">Окт!$A$1:$M$31</definedName>
    <definedName name="_xlnm.Print_Area" localSheetId="11">'Рейтинг '!$A$1:$N$47</definedName>
    <definedName name="_xlnm.Print_Area" localSheetId="13">Свод!#REF!</definedName>
    <definedName name="_xlnm.Print_Area" localSheetId="8">Сент!$A$1:$M$28</definedName>
    <definedName name="_xlnm.Print_Area" localSheetId="1">Фев!$A$1:$M$23</definedName>
  </definedNames>
  <calcPr calcId="152511"/>
</workbook>
</file>

<file path=xl/calcChain.xml><?xml version="1.0" encoding="utf-8"?>
<calcChain xmlns="http://schemas.openxmlformats.org/spreadsheetml/2006/main">
  <c r="X19" i="53" l="1"/>
  <c r="Y19" i="53"/>
  <c r="Y18" i="53"/>
  <c r="X18" i="53"/>
  <c r="Y22" i="53"/>
  <c r="X22" i="53"/>
  <c r="Y20" i="53"/>
  <c r="X20" i="53"/>
  <c r="Y17" i="53"/>
  <c r="X17" i="53"/>
  <c r="Y23" i="53"/>
  <c r="X23" i="53"/>
  <c r="Y21" i="53"/>
  <c r="X21" i="53"/>
  <c r="Y16" i="53"/>
  <c r="X16" i="53"/>
  <c r="W3" i="53"/>
  <c r="W6" i="53"/>
  <c r="W10" i="53"/>
  <c r="V10" i="53"/>
  <c r="U10" i="53"/>
  <c r="T10" i="53"/>
  <c r="S10" i="53"/>
  <c r="C30" i="48"/>
  <c r="B30" i="48"/>
  <c r="C27" i="48"/>
  <c r="B27" i="48"/>
  <c r="A18" i="48"/>
  <c r="K10" i="48"/>
  <c r="J10" i="48"/>
  <c r="L10" i="48"/>
  <c r="B29" i="48"/>
  <c r="K24" i="48"/>
  <c r="J24" i="48"/>
  <c r="L24" i="48"/>
  <c r="K22" i="48"/>
  <c r="J22" i="48"/>
  <c r="L22" i="48"/>
  <c r="K23" i="48"/>
  <c r="J23" i="48"/>
  <c r="L23" i="48"/>
  <c r="C29" i="48"/>
  <c r="K12" i="48"/>
  <c r="J12" i="48"/>
  <c r="L12" i="48"/>
  <c r="K18" i="48"/>
  <c r="J18" i="48"/>
  <c r="L18" i="48"/>
  <c r="K19" i="48"/>
  <c r="J19" i="48"/>
  <c r="L19" i="48"/>
  <c r="K17" i="48"/>
  <c r="J17" i="48"/>
  <c r="L17" i="48"/>
  <c r="K9" i="48"/>
  <c r="J9" i="48"/>
  <c r="L9" i="48"/>
  <c r="K21" i="48"/>
  <c r="J21" i="48"/>
  <c r="L21" i="48"/>
  <c r="K15" i="48"/>
  <c r="J15" i="48"/>
  <c r="L15" i="48"/>
  <c r="K13" i="48"/>
  <c r="J13" i="48"/>
  <c r="L13" i="48"/>
  <c r="K8" i="48"/>
  <c r="J8" i="48"/>
  <c r="L8" i="48"/>
  <c r="K20" i="48"/>
  <c r="J20" i="48"/>
  <c r="L20" i="48"/>
  <c r="K6" i="48"/>
  <c r="J6" i="48"/>
  <c r="L6" i="48"/>
  <c r="K16" i="48"/>
  <c r="J16" i="48"/>
  <c r="L16" i="48"/>
  <c r="K11" i="48"/>
  <c r="J11" i="48"/>
  <c r="L11" i="48"/>
  <c r="K7" i="48"/>
  <c r="J7" i="48"/>
  <c r="L7" i="48"/>
  <c r="K14" i="48"/>
  <c r="J14" i="48"/>
  <c r="L14" i="48"/>
  <c r="I16" i="53"/>
  <c r="I18" i="53"/>
  <c r="E9" i="53"/>
  <c r="C22" i="53"/>
  <c r="C22" i="50"/>
  <c r="C24" i="50"/>
  <c r="C25" i="50"/>
  <c r="B31" i="35"/>
  <c r="C31" i="35"/>
  <c r="C28" i="35"/>
  <c r="B28" i="35"/>
  <c r="A24" i="35"/>
  <c r="A23" i="35"/>
  <c r="A22" i="35"/>
  <c r="A13" i="35"/>
  <c r="A11" i="35"/>
  <c r="A10" i="35"/>
  <c r="K22" i="35"/>
  <c r="J22" i="35"/>
  <c r="L22" i="35"/>
  <c r="K21" i="35"/>
  <c r="J21" i="35"/>
  <c r="L21" i="35"/>
  <c r="J20" i="35"/>
  <c r="L20" i="35"/>
  <c r="K20" i="35"/>
  <c r="K23" i="35"/>
  <c r="J23" i="35"/>
  <c r="L23" i="35"/>
  <c r="K19" i="35"/>
  <c r="J19" i="35"/>
  <c r="L19" i="35"/>
  <c r="K10" i="35"/>
  <c r="J10" i="35"/>
  <c r="L10" i="35"/>
  <c r="J13" i="35"/>
  <c r="L13" i="35"/>
  <c r="K13" i="35"/>
  <c r="K9" i="35"/>
  <c r="J9" i="35"/>
  <c r="L9" i="35"/>
  <c r="K8" i="35"/>
  <c r="J8" i="35"/>
  <c r="L8" i="35"/>
  <c r="AU18" i="54"/>
  <c r="AU17" i="54"/>
  <c r="AV17" i="54"/>
  <c r="AV18" i="54"/>
  <c r="AV16" i="54"/>
  <c r="AU16" i="54"/>
  <c r="AU6" i="54"/>
  <c r="C23" i="52"/>
  <c r="B23" i="52"/>
  <c r="B26" i="52"/>
  <c r="C26" i="52"/>
  <c r="A18" i="52"/>
  <c r="A19" i="52"/>
  <c r="A20" i="52"/>
  <c r="A17" i="52"/>
  <c r="A16" i="52"/>
  <c r="A14" i="52"/>
  <c r="A13" i="52"/>
  <c r="A11" i="52"/>
  <c r="A8" i="52"/>
  <c r="A7" i="52"/>
  <c r="J15" i="52"/>
  <c r="K15" i="52"/>
  <c r="L15" i="52"/>
  <c r="J19" i="52"/>
  <c r="L19" i="52"/>
  <c r="K19" i="52"/>
  <c r="J13" i="52"/>
  <c r="L13" i="52"/>
  <c r="K13" i="52"/>
  <c r="J20" i="52"/>
  <c r="L20" i="52"/>
  <c r="K20" i="52"/>
  <c r="J11" i="52"/>
  <c r="L11" i="52"/>
  <c r="K11" i="52"/>
  <c r="C19" i="50"/>
  <c r="C26" i="50"/>
  <c r="C23" i="22"/>
  <c r="B23" i="22"/>
  <c r="A7" i="22"/>
  <c r="K19" i="22"/>
  <c r="J19" i="22"/>
  <c r="L19" i="22"/>
  <c r="J17" i="22"/>
  <c r="L17" i="22"/>
  <c r="K17" i="22"/>
  <c r="C28" i="50"/>
  <c r="A17" i="27"/>
  <c r="A15" i="27"/>
  <c r="A16" i="27"/>
  <c r="A14" i="27"/>
  <c r="A10" i="27"/>
  <c r="A11" i="27"/>
  <c r="A12" i="27"/>
  <c r="A13" i="27"/>
  <c r="A9" i="27"/>
  <c r="A7" i="27"/>
  <c r="J16" i="27"/>
  <c r="L16" i="27"/>
  <c r="K16" i="27"/>
  <c r="J7" i="27"/>
  <c r="L7" i="27"/>
  <c r="K7" i="27"/>
  <c r="C7" i="50"/>
  <c r="D20" i="28"/>
  <c r="B20" i="28"/>
  <c r="A14" i="28"/>
  <c r="A15" i="28"/>
  <c r="A16" i="28"/>
  <c r="J14" i="28"/>
  <c r="K14" i="28"/>
  <c r="L14" i="28"/>
  <c r="D22" i="29"/>
  <c r="B22" i="29"/>
  <c r="A8" i="29"/>
  <c r="D24" i="31"/>
  <c r="J11" i="28"/>
  <c r="L11" i="28"/>
  <c r="K11" i="28"/>
  <c r="K6" i="28"/>
  <c r="J6" i="28"/>
  <c r="L6" i="28"/>
  <c r="K15" i="28"/>
  <c r="J15" i="28"/>
  <c r="L15" i="28"/>
  <c r="K10" i="28"/>
  <c r="J10" i="28"/>
  <c r="L10" i="28"/>
  <c r="K7" i="28"/>
  <c r="J7" i="28"/>
  <c r="L7" i="28"/>
  <c r="K13" i="28"/>
  <c r="J13" i="28"/>
  <c r="L13" i="28"/>
  <c r="D22" i="28"/>
  <c r="K9" i="28"/>
  <c r="J9" i="28"/>
  <c r="L9" i="28"/>
  <c r="K12" i="28"/>
  <c r="J12" i="28"/>
  <c r="L12" i="28"/>
  <c r="K16" i="28"/>
  <c r="J16" i="28"/>
  <c r="L16" i="28"/>
  <c r="A7" i="28"/>
  <c r="A8" i="28"/>
  <c r="A9" i="28"/>
  <c r="A10" i="28"/>
  <c r="A11" i="28"/>
  <c r="A12" i="28"/>
  <c r="A13" i="28"/>
  <c r="K8" i="28"/>
  <c r="J8" i="28"/>
  <c r="L8" i="28"/>
  <c r="J8" i="29"/>
  <c r="L8" i="29"/>
  <c r="K8" i="29"/>
  <c r="A7" i="29"/>
  <c r="J6" i="29"/>
  <c r="L6" i="29"/>
  <c r="K6" i="29"/>
  <c r="J13" i="29"/>
  <c r="K13" i="29"/>
  <c r="L13" i="29"/>
  <c r="J17" i="29"/>
  <c r="K17" i="29"/>
  <c r="L17" i="29"/>
  <c r="J18" i="29"/>
  <c r="L18" i="29"/>
  <c r="K18" i="29"/>
  <c r="A7" i="30"/>
  <c r="A8" i="30"/>
  <c r="B24" i="30"/>
  <c r="D22" i="30"/>
  <c r="B22" i="30"/>
  <c r="K15" i="30"/>
  <c r="J15" i="30"/>
  <c r="L15" i="30"/>
  <c r="K11" i="30"/>
  <c r="J11" i="30"/>
  <c r="L11" i="30"/>
  <c r="K13" i="30"/>
  <c r="J13" i="30"/>
  <c r="L13" i="30"/>
  <c r="J12" i="30"/>
  <c r="K12" i="30"/>
  <c r="L12" i="30"/>
  <c r="J14" i="30"/>
  <c r="K14" i="30"/>
  <c r="L14" i="30"/>
  <c r="K9" i="30"/>
  <c r="J9" i="30"/>
  <c r="L9" i="30"/>
  <c r="K10" i="30"/>
  <c r="J10" i="30"/>
  <c r="L10" i="30"/>
  <c r="K20" i="30"/>
  <c r="J20" i="30"/>
  <c r="L20" i="30"/>
  <c r="K17" i="30"/>
  <c r="J17" i="30"/>
  <c r="L17" i="30"/>
  <c r="K8" i="30"/>
  <c r="J8" i="30"/>
  <c r="L8" i="30"/>
  <c r="K15" i="31"/>
  <c r="B26" i="31"/>
  <c r="B24" i="31"/>
  <c r="K10" i="31"/>
  <c r="J10" i="31"/>
  <c r="L10" i="31"/>
  <c r="D26" i="31"/>
  <c r="K17" i="31"/>
  <c r="J17" i="31"/>
  <c r="L17" i="31"/>
  <c r="K21" i="31"/>
  <c r="J21" i="31"/>
  <c r="L21" i="31"/>
  <c r="K22" i="31"/>
  <c r="J22" i="31"/>
  <c r="L22" i="31"/>
  <c r="K11" i="31"/>
  <c r="J11" i="31"/>
  <c r="L11" i="31"/>
  <c r="K18" i="31"/>
  <c r="J18" i="31"/>
  <c r="L18" i="31"/>
  <c r="K19" i="31"/>
  <c r="J19" i="31"/>
  <c r="L19" i="31"/>
  <c r="K14" i="31"/>
  <c r="J14" i="31"/>
  <c r="L14" i="31"/>
  <c r="K20" i="31"/>
  <c r="J20" i="31"/>
  <c r="L20" i="31"/>
  <c r="K12" i="31"/>
  <c r="J12" i="31"/>
  <c r="L12" i="31"/>
  <c r="K16" i="31"/>
  <c r="J16" i="31"/>
  <c r="L16" i="31"/>
  <c r="K13" i="31"/>
  <c r="J13" i="31"/>
  <c r="L13" i="31"/>
  <c r="A11" i="31"/>
  <c r="A12" i="31"/>
  <c r="A13" i="31"/>
  <c r="A14" i="31"/>
  <c r="A15" i="31"/>
  <c r="A16" i="31"/>
  <c r="A17" i="31"/>
  <c r="A18" i="31"/>
  <c r="A19" i="31"/>
  <c r="A20" i="31"/>
  <c r="A21" i="31"/>
  <c r="J15" i="31"/>
  <c r="L15" i="31"/>
  <c r="B23" i="32"/>
  <c r="D21" i="32"/>
  <c r="J17" i="32"/>
  <c r="L17" i="32"/>
  <c r="K17" i="32"/>
  <c r="B21" i="32"/>
  <c r="K16" i="32"/>
  <c r="J16" i="32"/>
  <c r="L16" i="32"/>
  <c r="K7" i="32"/>
  <c r="J7" i="32"/>
  <c r="L7" i="32"/>
  <c r="K14" i="32"/>
  <c r="J14" i="32"/>
  <c r="L14" i="32"/>
  <c r="K13" i="32"/>
  <c r="J13" i="32"/>
  <c r="L13" i="32"/>
  <c r="K6" i="32"/>
  <c r="J6" i="32"/>
  <c r="L6" i="32"/>
  <c r="D23" i="32"/>
  <c r="K8" i="32"/>
  <c r="J8" i="32"/>
  <c r="L8" i="32"/>
  <c r="K10" i="32"/>
  <c r="J10" i="32"/>
  <c r="L10" i="32"/>
  <c r="K18" i="32"/>
  <c r="J18" i="32"/>
  <c r="L18" i="32"/>
  <c r="K12" i="32"/>
  <c r="J12" i="32"/>
  <c r="L12" i="32"/>
  <c r="K9" i="32"/>
  <c r="J9" i="32"/>
  <c r="L9" i="32"/>
  <c r="K11" i="32"/>
  <c r="J11" i="32"/>
  <c r="L11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K15" i="32"/>
  <c r="J15" i="32"/>
  <c r="L15" i="32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C9" i="50"/>
  <c r="B19" i="16"/>
  <c r="D19" i="16"/>
  <c r="J6" i="16"/>
  <c r="L6" i="16"/>
  <c r="K6" i="16"/>
  <c r="J7" i="16"/>
  <c r="L7" i="16"/>
  <c r="K7" i="16"/>
  <c r="AV3" i="54"/>
  <c r="AV5" i="54"/>
  <c r="AV6" i="54"/>
  <c r="AV7" i="54"/>
  <c r="AV8" i="54"/>
  <c r="AV9" i="54"/>
  <c r="AV10" i="54"/>
  <c r="AV11" i="54"/>
  <c r="AV12" i="54"/>
  <c r="AV15" i="54"/>
  <c r="AV14" i="54"/>
  <c r="AV4" i="54"/>
  <c r="AV13" i="54"/>
  <c r="AV2" i="54"/>
  <c r="AU3" i="54"/>
  <c r="AU5" i="54"/>
  <c r="AU7" i="54"/>
  <c r="AU8" i="54"/>
  <c r="AU9" i="54"/>
  <c r="AU10" i="54"/>
  <c r="AU11" i="54"/>
  <c r="AU12" i="54"/>
  <c r="AU15" i="54"/>
  <c r="AU14" i="54"/>
  <c r="AU4" i="54"/>
  <c r="AU13" i="54"/>
  <c r="AU2" i="54"/>
  <c r="J15" i="35"/>
  <c r="L15" i="35"/>
  <c r="B25" i="52"/>
  <c r="I25" i="53"/>
  <c r="E24" i="53"/>
  <c r="G24" i="53"/>
  <c r="C24" i="53"/>
  <c r="G25" i="53"/>
  <c r="C25" i="53"/>
  <c r="I22" i="53"/>
  <c r="G22" i="53"/>
  <c r="I21" i="53"/>
  <c r="E21" i="53"/>
  <c r="G19" i="53"/>
  <c r="E19" i="53"/>
  <c r="C19" i="53"/>
  <c r="G18" i="53"/>
  <c r="E18" i="53"/>
  <c r="G16" i="53"/>
  <c r="E16" i="53"/>
  <c r="I15" i="53"/>
  <c r="E15" i="53"/>
  <c r="C15" i="53"/>
  <c r="I13" i="53"/>
  <c r="G13" i="53"/>
  <c r="C13" i="53"/>
  <c r="I12" i="53"/>
  <c r="C12" i="53"/>
  <c r="R10" i="53"/>
  <c r="Q10" i="53"/>
  <c r="P10" i="53"/>
  <c r="I10" i="53"/>
  <c r="C10" i="53"/>
  <c r="W9" i="53"/>
  <c r="V9" i="53"/>
  <c r="U9" i="53"/>
  <c r="T9" i="53"/>
  <c r="S9" i="53"/>
  <c r="R9" i="53"/>
  <c r="Q9" i="53"/>
  <c r="P9" i="53"/>
  <c r="I9" i="53"/>
  <c r="G9" i="53"/>
  <c r="W8" i="53"/>
  <c r="V8" i="53"/>
  <c r="U8" i="53"/>
  <c r="T8" i="53"/>
  <c r="S8" i="53"/>
  <c r="R8" i="53"/>
  <c r="Q8" i="53"/>
  <c r="P8" i="53"/>
  <c r="W7" i="53"/>
  <c r="V7" i="53"/>
  <c r="U7" i="53"/>
  <c r="T7" i="53"/>
  <c r="S7" i="53"/>
  <c r="R7" i="53"/>
  <c r="Q7" i="53"/>
  <c r="P7" i="53"/>
  <c r="G7" i="53"/>
  <c r="C7" i="53"/>
  <c r="V6" i="53"/>
  <c r="U6" i="53"/>
  <c r="T6" i="53"/>
  <c r="S6" i="53"/>
  <c r="R6" i="53"/>
  <c r="Q6" i="53"/>
  <c r="P6" i="53"/>
  <c r="E6" i="53"/>
  <c r="C6" i="53"/>
  <c r="W5" i="53"/>
  <c r="V5" i="53"/>
  <c r="U5" i="53"/>
  <c r="T5" i="53"/>
  <c r="S5" i="53"/>
  <c r="R5" i="53"/>
  <c r="Q5" i="53"/>
  <c r="P5" i="53"/>
  <c r="W4" i="53"/>
  <c r="V4" i="53"/>
  <c r="U4" i="53"/>
  <c r="T4" i="53"/>
  <c r="S4" i="53"/>
  <c r="R4" i="53"/>
  <c r="Q4" i="53"/>
  <c r="P4" i="53"/>
  <c r="I4" i="53"/>
  <c r="G4" i="53"/>
  <c r="E4" i="53"/>
  <c r="C4" i="53"/>
  <c r="V3" i="53"/>
  <c r="U3" i="53"/>
  <c r="T3" i="53"/>
  <c r="S3" i="53"/>
  <c r="R3" i="53"/>
  <c r="Q3" i="53"/>
  <c r="P3" i="53"/>
  <c r="I3" i="53"/>
  <c r="G3" i="53"/>
  <c r="B30" i="35"/>
  <c r="J11" i="35"/>
  <c r="L11" i="35"/>
  <c r="J24" i="35"/>
  <c r="L24" i="35"/>
  <c r="K24" i="35"/>
  <c r="C27" i="50"/>
  <c r="A9" i="52"/>
  <c r="A10" i="52"/>
  <c r="A12" i="52"/>
  <c r="A15" i="52"/>
  <c r="K18" i="52"/>
  <c r="J18" i="52"/>
  <c r="L18" i="52"/>
  <c r="K16" i="52"/>
  <c r="J16" i="52"/>
  <c r="L16" i="52"/>
  <c r="K10" i="52"/>
  <c r="J10" i="52"/>
  <c r="L10" i="52"/>
  <c r="C25" i="52"/>
  <c r="K9" i="52"/>
  <c r="J9" i="52"/>
  <c r="L9" i="52"/>
  <c r="K14" i="52"/>
  <c r="J14" i="52"/>
  <c r="L14" i="52"/>
  <c r="K7" i="52"/>
  <c r="J7" i="52"/>
  <c r="L7" i="52"/>
  <c r="K17" i="52"/>
  <c r="J17" i="52"/>
  <c r="L17" i="52"/>
  <c r="K8" i="52"/>
  <c r="J8" i="52"/>
  <c r="L8" i="52"/>
  <c r="K12" i="52"/>
  <c r="J12" i="52"/>
  <c r="L12" i="52"/>
  <c r="K6" i="52"/>
  <c r="J6" i="52"/>
  <c r="L6" i="52"/>
  <c r="B25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K8" i="22"/>
  <c r="J8" i="22"/>
  <c r="L8" i="22"/>
  <c r="K13" i="22"/>
  <c r="J13" i="22"/>
  <c r="L13" i="22"/>
  <c r="K10" i="22"/>
  <c r="J10" i="22"/>
  <c r="L10" i="22"/>
  <c r="K16" i="22"/>
  <c r="J16" i="22"/>
  <c r="L16" i="22"/>
  <c r="K14" i="22"/>
  <c r="J14" i="22"/>
  <c r="L14" i="22"/>
  <c r="K11" i="22"/>
  <c r="J11" i="22"/>
  <c r="L11" i="22"/>
  <c r="K9" i="22"/>
  <c r="J9" i="22"/>
  <c r="L9" i="22"/>
  <c r="K15" i="22"/>
  <c r="J15" i="22"/>
  <c r="L15" i="22"/>
  <c r="K12" i="22"/>
  <c r="J12" i="22"/>
  <c r="L12" i="22"/>
  <c r="K6" i="22"/>
  <c r="J6" i="22"/>
  <c r="L6" i="22"/>
  <c r="K18" i="22"/>
  <c r="J18" i="22"/>
  <c r="L18" i="22"/>
  <c r="K7" i="22"/>
  <c r="J7" i="22"/>
  <c r="L7" i="22"/>
  <c r="C25" i="22"/>
  <c r="B21" i="27"/>
  <c r="C23" i="50"/>
  <c r="C30" i="50"/>
  <c r="C20" i="50"/>
  <c r="C21" i="50"/>
  <c r="C29" i="50"/>
  <c r="B22" i="28"/>
  <c r="B24" i="29"/>
  <c r="K7" i="30"/>
  <c r="J7" i="30"/>
  <c r="L7" i="30"/>
  <c r="K19" i="30"/>
  <c r="J19" i="30"/>
  <c r="L19" i="30"/>
  <c r="C11" i="50"/>
  <c r="C6" i="50"/>
  <c r="C10" i="50"/>
  <c r="C15" i="50"/>
  <c r="C17" i="50"/>
  <c r="C12" i="50"/>
  <c r="C13" i="50"/>
  <c r="C18" i="50"/>
  <c r="C14" i="50"/>
  <c r="C16" i="50"/>
  <c r="C8" i="50"/>
  <c r="J7" i="35"/>
  <c r="L7" i="35"/>
  <c r="K7" i="35"/>
  <c r="K11" i="35"/>
  <c r="J17" i="35"/>
  <c r="L17" i="35"/>
  <c r="K17" i="35"/>
  <c r="J6" i="35"/>
  <c r="L6" i="35"/>
  <c r="K6" i="35"/>
  <c r="J12" i="35"/>
  <c r="L12" i="35"/>
  <c r="K12" i="35"/>
  <c r="J14" i="35"/>
  <c r="L14" i="35"/>
  <c r="K14" i="35"/>
  <c r="J18" i="35"/>
  <c r="L18" i="35"/>
  <c r="K18" i="35"/>
  <c r="K15" i="35"/>
  <c r="J16" i="35"/>
  <c r="L16" i="35"/>
  <c r="K16" i="35"/>
  <c r="J6" i="27"/>
  <c r="L6" i="27"/>
  <c r="K6" i="27"/>
  <c r="A8" i="27"/>
  <c r="J10" i="27"/>
  <c r="L10" i="27"/>
  <c r="C23" i="27"/>
  <c r="K10" i="27"/>
  <c r="J11" i="27"/>
  <c r="L11" i="27"/>
  <c r="K11" i="27"/>
  <c r="J12" i="27"/>
  <c r="L12" i="27"/>
  <c r="K12" i="27"/>
  <c r="J8" i="27"/>
  <c r="L8" i="27"/>
  <c r="K8" i="27"/>
  <c r="J13" i="27"/>
  <c r="L13" i="27"/>
  <c r="K13" i="27"/>
  <c r="J17" i="27"/>
  <c r="L17" i="27"/>
  <c r="K17" i="27"/>
  <c r="J14" i="27"/>
  <c r="L14" i="27"/>
  <c r="K14" i="27"/>
  <c r="J15" i="27"/>
  <c r="L15" i="27"/>
  <c r="K15" i="27"/>
  <c r="J9" i="27"/>
  <c r="L9" i="27"/>
  <c r="K9" i="27"/>
  <c r="B23" i="27"/>
  <c r="J12" i="29"/>
  <c r="L12" i="29"/>
  <c r="K12" i="29"/>
  <c r="A9" i="29"/>
  <c r="A10" i="29"/>
  <c r="A11" i="29"/>
  <c r="A12" i="29"/>
  <c r="A13" i="29"/>
  <c r="A14" i="29"/>
  <c r="A15" i="29"/>
  <c r="A16" i="29"/>
  <c r="A17" i="29"/>
  <c r="A18" i="29"/>
  <c r="J10" i="29"/>
  <c r="L10" i="29"/>
  <c r="K10" i="29"/>
  <c r="J7" i="29"/>
  <c r="L7" i="29"/>
  <c r="K7" i="29"/>
  <c r="J15" i="29"/>
  <c r="L15" i="29"/>
  <c r="K15" i="29"/>
  <c r="J16" i="29"/>
  <c r="L16" i="29"/>
  <c r="K16" i="29"/>
  <c r="J9" i="29"/>
  <c r="L9" i="29"/>
  <c r="K9" i="29"/>
  <c r="J11" i="29"/>
  <c r="L11" i="29"/>
  <c r="K11" i="29"/>
  <c r="J14" i="29"/>
  <c r="L14" i="29"/>
  <c r="K14" i="29"/>
  <c r="J16" i="30"/>
  <c r="L16" i="30"/>
  <c r="K16" i="30"/>
  <c r="J6" i="30"/>
  <c r="L6" i="30"/>
  <c r="D24" i="30"/>
  <c r="K6" i="30"/>
  <c r="J18" i="30"/>
  <c r="L18" i="30"/>
  <c r="K18" i="30"/>
  <c r="J17" i="16"/>
  <c r="L17" i="16"/>
  <c r="K17" i="16"/>
  <c r="A6" i="16"/>
  <c r="A7" i="16"/>
  <c r="A8" i="16"/>
  <c r="A9" i="16"/>
  <c r="A10" i="16"/>
  <c r="A11" i="16"/>
  <c r="A12" i="16"/>
  <c r="A13" i="16"/>
  <c r="A14" i="16"/>
  <c r="A15" i="16"/>
  <c r="A16" i="16"/>
  <c r="A17" i="16"/>
  <c r="J5" i="16"/>
  <c r="L5" i="16"/>
  <c r="D21" i="16"/>
  <c r="K5" i="16"/>
  <c r="J14" i="16"/>
  <c r="L14" i="16"/>
  <c r="K14" i="16"/>
  <c r="J8" i="16"/>
  <c r="L8" i="16"/>
  <c r="K8" i="16"/>
  <c r="J13" i="16"/>
  <c r="L13" i="16"/>
  <c r="K13" i="16"/>
  <c r="J10" i="16"/>
  <c r="L10" i="16"/>
  <c r="K10" i="16"/>
  <c r="J9" i="16"/>
  <c r="L9" i="16"/>
  <c r="K9" i="16"/>
  <c r="J11" i="16"/>
  <c r="L11" i="16"/>
  <c r="K11" i="16"/>
  <c r="J15" i="16"/>
  <c r="L15" i="16"/>
  <c r="K15" i="16"/>
  <c r="J16" i="16"/>
  <c r="L16" i="16"/>
  <c r="K16" i="16"/>
  <c r="J12" i="16"/>
  <c r="L12" i="16"/>
  <c r="K12" i="16"/>
  <c r="B21" i="16"/>
  <c r="A9" i="30"/>
  <c r="A10" i="30"/>
  <c r="A11" i="30"/>
  <c r="A12" i="30"/>
  <c r="A13" i="30"/>
  <c r="A14" i="30"/>
  <c r="A15" i="30"/>
  <c r="A16" i="30"/>
  <c r="A17" i="30"/>
  <c r="A18" i="30"/>
  <c r="A19" i="30"/>
  <c r="A20" i="30"/>
  <c r="D24" i="29"/>
  <c r="C21" i="27"/>
  <c r="I24" i="53"/>
  <c r="E7" i="53"/>
  <c r="C30" i="35"/>
  <c r="A14" i="35"/>
  <c r="A29" i="50"/>
  <c r="A30" i="50"/>
  <c r="A15" i="35"/>
  <c r="A16" i="35"/>
  <c r="A17" i="35"/>
  <c r="A7" i="35"/>
  <c r="A18" i="35"/>
  <c r="A12" i="35"/>
  <c r="A8" i="35"/>
  <c r="A19" i="35"/>
  <c r="A9" i="35"/>
  <c r="A20" i="35"/>
  <c r="A21" i="35"/>
  <c r="E3" i="53"/>
  <c r="C9" i="53"/>
  <c r="G10" i="53"/>
  <c r="C3" i="53"/>
  <c r="I6" i="53"/>
  <c r="E10" i="53"/>
  <c r="G12" i="53"/>
  <c r="G15" i="53"/>
  <c r="C21" i="53"/>
  <c r="E22" i="53"/>
  <c r="E25" i="53"/>
  <c r="C16" i="53"/>
  <c r="G21" i="53"/>
  <c r="C18" i="53"/>
  <c r="G6" i="53"/>
  <c r="I7" i="53"/>
  <c r="E12" i="53"/>
  <c r="E13" i="53"/>
  <c r="I19" i="53"/>
  <c r="A7" i="48"/>
  <c r="A8" i="48"/>
  <c r="A9" i="48"/>
  <c r="A10" i="48"/>
  <c r="A11" i="48"/>
  <c r="A12" i="48"/>
  <c r="A13" i="48"/>
  <c r="A14" i="48"/>
  <c r="A15" i="48"/>
  <c r="A16" i="48"/>
  <c r="A17" i="48"/>
  <c r="A19" i="48"/>
  <c r="A20" i="48"/>
  <c r="A21" i="48"/>
  <c r="A22" i="48"/>
  <c r="A23" i="48"/>
  <c r="A24" i="48"/>
  <c r="X4" i="53"/>
  <c r="X7" i="53"/>
  <c r="Y10" i="53"/>
  <c r="Y3" i="53"/>
  <c r="X3" i="53"/>
  <c r="Y4" i="53"/>
  <c r="X5" i="53"/>
  <c r="X6" i="53"/>
  <c r="X10" i="53"/>
  <c r="Y9" i="53"/>
  <c r="Y6" i="53"/>
  <c r="X9" i="53"/>
  <c r="Y5" i="53"/>
  <c r="Y7" i="53"/>
  <c r="Y8" i="53"/>
  <c r="X8" i="53"/>
</calcChain>
</file>

<file path=xl/sharedStrings.xml><?xml version="1.0" encoding="utf-8"?>
<sst xmlns="http://schemas.openxmlformats.org/spreadsheetml/2006/main" count="449" uniqueCount="104">
  <si>
    <t>Средний</t>
  </si>
  <si>
    <t>Сумма</t>
  </si>
  <si>
    <t>Игра 1</t>
  </si>
  <si>
    <t>Игра 2</t>
  </si>
  <si>
    <t>Игра 3</t>
  </si>
  <si>
    <t>Фамилия</t>
  </si>
  <si>
    <t>Гандикап</t>
  </si>
  <si>
    <t>Дор.№</t>
  </si>
  <si>
    <t>Игрок №</t>
  </si>
  <si>
    <t>Максимум</t>
  </si>
  <si>
    <t>Игра 4</t>
  </si>
  <si>
    <t>Очки</t>
  </si>
  <si>
    <t>Степанов Андрей</t>
  </si>
  <si>
    <t>Чуруксаева Людмила</t>
  </si>
  <si>
    <t>Оловянникова Елена</t>
  </si>
  <si>
    <t>Дикушникова Ольга</t>
  </si>
  <si>
    <t>Шенцев Сергей</t>
  </si>
  <si>
    <t>Махотина Олеся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</si>
  <si>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</si>
  <si>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</si>
  <si>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</si>
  <si>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</si>
  <si>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</si>
  <si>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</si>
  <si>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</si>
  <si>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</si>
  <si>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</si>
  <si>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</si>
  <si>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</si>
  <si>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</si>
  <si>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</si>
  <si>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Ганд.</t>
  </si>
  <si>
    <t>Игрок</t>
  </si>
  <si>
    <t>Гамов Евгений</t>
  </si>
  <si>
    <t>Ситников Алексей</t>
  </si>
  <si>
    <t>№</t>
  </si>
  <si>
    <t>Место в туре</t>
  </si>
  <si>
    <t>Кол-во участников</t>
  </si>
  <si>
    <t>Папанцева Юлия</t>
  </si>
  <si>
    <t>Номер партии</t>
  </si>
  <si>
    <t>Дор</t>
  </si>
  <si>
    <t xml:space="preserve">Лучший результат в одной партии </t>
  </si>
  <si>
    <t xml:space="preserve">Лучший средний результат </t>
  </si>
  <si>
    <t>Макс.</t>
  </si>
  <si>
    <t>Сред.</t>
  </si>
  <si>
    <t>-</t>
  </si>
  <si>
    <t>СОРЕВНОВАНИЙ ПО БОУЛИНГУ</t>
  </si>
  <si>
    <t xml:space="preserve">Рейтинговая турнирная таблица </t>
  </si>
  <si>
    <t>Место *</t>
  </si>
  <si>
    <t>Примечание *</t>
  </si>
  <si>
    <t>8 лучших игроков по итогам Кубка принимают участие в соревновании</t>
  </si>
  <si>
    <t xml:space="preserve">СОРЕВНОВАНИЯ ПО БОУЛИНГУ  «Кубок Норильска» </t>
  </si>
  <si>
    <t>Игроки</t>
  </si>
  <si>
    <t>дорожки</t>
  </si>
  <si>
    <t>результат</t>
  </si>
  <si>
    <t>Папанцева Юля</t>
  </si>
  <si>
    <t>Эммерих Эдуард</t>
  </si>
  <si>
    <t>Авг</t>
  </si>
  <si>
    <t>результаты очередного этапа  17 сентября 2017 года</t>
  </si>
  <si>
    <t>Черный Сергей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</si>
  <si>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</si>
  <si>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</si>
  <si>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</si>
  <si>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</si>
  <si>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</si>
  <si>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</si>
  <si>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</si>
  <si>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</si>
  <si>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</si>
  <si>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</si>
  <si>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мах</t>
  </si>
  <si>
    <t>мин</t>
  </si>
  <si>
    <t>Черный Чергей</t>
  </si>
  <si>
    <t>Насырев Денис</t>
  </si>
  <si>
    <t>Ермолаев Кирилл</t>
  </si>
  <si>
    <t>результаты очередного этапа 28 января  2018 года</t>
  </si>
  <si>
    <t xml:space="preserve"> «Кубок Норильска»  2018 года</t>
  </si>
  <si>
    <t>результаты очередного этапа  18 февраля  2018 года</t>
  </si>
  <si>
    <t>результаты очередного этапа  25 марта 2018 года</t>
  </si>
  <si>
    <t>Целую, ваша Лесечка!!</t>
  </si>
  <si>
    <t>Ребята всем хорошей игры!!!!!! И знайте каждый из вас ЧЕМПИОН!!</t>
  </si>
  <si>
    <r>
      <t xml:space="preserve">К сожалению прийти не смогу, работаю, </t>
    </r>
    <r>
      <rPr>
        <b/>
        <u/>
        <sz val="16"/>
        <color indexed="17"/>
        <rFont val="Monotype Corsiva"/>
        <family val="4"/>
        <charset val="204"/>
      </rPr>
      <t>но сердцем и душой я с ВАМИ.</t>
    </r>
  </si>
  <si>
    <t>Денисова Ирина</t>
  </si>
  <si>
    <t>результаты очередного этапа  22 апреля 2018 года</t>
  </si>
  <si>
    <t>Адаева Наталья</t>
  </si>
  <si>
    <t>Юматова Наталья</t>
  </si>
  <si>
    <t>результаты очередного этапа  14 мая 2018 года</t>
  </si>
  <si>
    <t>результаты очередного этапа  3 июня 2018 года</t>
  </si>
  <si>
    <t>результаты очередного этапа  29 июля 2018 года</t>
  </si>
  <si>
    <t>Шугарова Светлана</t>
  </si>
  <si>
    <t>Шароглазов Николай</t>
  </si>
  <si>
    <t>результаты очередного этапа  26 августа 2018 года</t>
  </si>
  <si>
    <t>Клюева Наталья</t>
  </si>
  <si>
    <t>Захаров Андрей</t>
  </si>
  <si>
    <t>результаты очередного этапа  21 октября 2018 года</t>
  </si>
  <si>
    <t>Женихова Евгения</t>
  </si>
  <si>
    <t>Гаврицков Владимир</t>
  </si>
  <si>
    <r>
      <t xml:space="preserve">на звание </t>
    </r>
    <r>
      <rPr>
        <b/>
        <i/>
        <sz val="11"/>
        <rFont val="Arial"/>
        <family val="2"/>
        <charset val="204"/>
      </rPr>
      <t xml:space="preserve">абсолютного чемпиона Норильска 09 декабря </t>
    </r>
    <r>
      <rPr>
        <i/>
        <sz val="11"/>
        <rFont val="Arial"/>
        <family val="2"/>
        <charset val="204"/>
      </rPr>
      <t>2018 года.</t>
    </r>
  </si>
  <si>
    <t>результаты очередного этапа  25 ноября 2018 года</t>
  </si>
  <si>
    <t>Ср.</t>
  </si>
  <si>
    <t>1 Место</t>
  </si>
  <si>
    <t>2 Место</t>
  </si>
  <si>
    <t>3 Место</t>
  </si>
  <si>
    <t>сум.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</si>
</sst>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sz val="16"/>
      <name val="Monotype Corsiva"/>
      <family val="4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8"/>
      <name val="Tahoma"/>
      <family val="2"/>
      <charset val="204"/>
    </font>
    <font>
      <sz val="14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u/>
      <sz val="16"/>
      <color indexed="17"/>
      <name val="Monotype Corsiva"/>
      <family val="4"/>
      <charset val="204"/>
    </font>
    <font>
      <b/>
      <sz val="14"/>
      <name val="Arial"/>
      <family val="2"/>
      <charset val="204"/>
    </font>
    <font>
      <sz val="14"/>
      <color theme="5" tint="-0.249977111117893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rgb="FF00B050"/>
      <name val="Arial"/>
      <family val="2"/>
      <charset val="204"/>
    </font>
    <font>
      <sz val="14"/>
      <color rgb="FFC00000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0070C0"/>
      <name val="Arial"/>
      <family val="2"/>
      <charset val="204"/>
    </font>
    <font>
      <sz val="14"/>
      <color rgb="FF0070C0"/>
      <name val="Arial"/>
      <family val="2"/>
      <charset val="204"/>
    </font>
    <font>
      <b/>
      <sz val="16"/>
      <color rgb="FF0070C0"/>
      <name val="Monotype Corsiva"/>
      <family val="4"/>
      <charset val="204"/>
    </font>
    <font>
      <b/>
      <sz val="10"/>
      <color rgb="FF0070C0"/>
      <name val="Arial"/>
      <family val="2"/>
      <charset val="204"/>
    </font>
    <font>
      <b/>
      <sz val="16"/>
      <color rgb="FF002060"/>
      <name val="Monotype Corsiva"/>
      <family val="4"/>
      <charset val="204"/>
    </font>
    <font>
      <b/>
      <sz val="16"/>
      <color rgb="FFFF0000"/>
      <name val="Monotype Corsiva"/>
      <family val="4"/>
      <charset val="204"/>
    </font>
    <font>
      <b/>
      <sz val="10"/>
      <color rgb="FFC00000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2"/>
      <color rgb="FFC00000"/>
      <name val="Arial"/>
      <family val="2"/>
      <charset val="204"/>
    </font>
    <font>
      <sz val="11"/>
      <color rgb="FF0070C0"/>
      <name val="Arial"/>
      <family val="2"/>
      <charset val="204"/>
    </font>
    <font>
      <sz val="11"/>
      <color rgb="FFC00000"/>
      <name val="Arial"/>
      <family val="2"/>
      <charset val="204"/>
    </font>
    <font>
      <sz val="10"/>
      <color rgb="FF0070C0"/>
      <name val="Tahoma"/>
      <family val="2"/>
      <charset val="204"/>
    </font>
    <font>
      <b/>
      <i/>
      <sz val="10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i/>
      <sz val="10"/>
      <color rgb="FFC00000"/>
      <name val="Arial"/>
      <family val="2"/>
      <charset val="204"/>
    </font>
    <font>
      <b/>
      <i/>
      <sz val="10"/>
      <color rgb="FF0070C0"/>
      <name val="Tahoma"/>
      <family val="2"/>
      <charset val="204"/>
    </font>
    <font>
      <b/>
      <i/>
      <sz val="10"/>
      <color rgb="FFC00000"/>
      <name val="Tahoma"/>
      <family val="2"/>
      <charset val="204"/>
    </font>
    <font>
      <sz val="12"/>
      <color rgb="FF0070C0"/>
      <name val="Tahoma"/>
      <family val="2"/>
      <charset val="204"/>
    </font>
    <font>
      <sz val="10"/>
      <color rgb="FFC00000"/>
      <name val="Tahoma"/>
      <family val="2"/>
      <charset val="204"/>
    </font>
    <font>
      <sz val="12"/>
      <color rgb="FFC00000"/>
      <name val="Tahoma"/>
      <family val="2"/>
      <charset val="204"/>
    </font>
    <font>
      <sz val="12"/>
      <color rgb="FF0070C0"/>
      <name val="Arial"/>
      <family val="2"/>
      <charset val="204"/>
    </font>
    <font>
      <sz val="12"/>
      <color rgb="FFC00000"/>
      <name val="Arial"/>
      <family val="2"/>
      <charset val="204"/>
    </font>
    <font>
      <sz val="10"/>
      <color rgb="FFFF0000"/>
      <name val="Microsoft JhengHei"/>
      <family val="2"/>
    </font>
    <font>
      <b/>
      <sz val="16"/>
      <color rgb="FF00B050"/>
      <name val="Monotype Corsiva"/>
      <family val="4"/>
      <charset val="204"/>
    </font>
    <font>
      <b/>
      <sz val="20"/>
      <color rgb="FFFF0000"/>
      <name val="Monotype Corsiva"/>
      <family val="4"/>
      <charset val="204"/>
    </font>
    <font>
      <b/>
      <sz val="20"/>
      <color rgb="FF00B050"/>
      <name val="Monotype Corsiva"/>
      <family val="4"/>
      <charset val="204"/>
    </font>
    <font>
      <b/>
      <sz val="14"/>
      <color rgb="FF002060"/>
      <name val="Arial"/>
      <family val="2"/>
      <charset val="204"/>
    </font>
    <font>
      <b/>
      <sz val="12"/>
      <color rgb="FF0070C0"/>
      <name val="Tahoma"/>
      <family val="2"/>
      <charset val="204"/>
    </font>
    <font>
      <b/>
      <sz val="8"/>
      <color rgb="FF0070C0"/>
      <name val="Tahoma"/>
      <family val="2"/>
      <charset val="204"/>
    </font>
    <font>
      <b/>
      <sz val="10"/>
      <color rgb="FF7030A0"/>
      <name val="Tahoma"/>
      <family val="2"/>
      <charset val="204"/>
    </font>
    <font>
      <b/>
      <sz val="10"/>
      <color rgb="FF00206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06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6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 applyFill="1"/>
    <xf numFmtId="0" fontId="22" fillId="0" borderId="0" xfId="0" applyFont="1"/>
    <xf numFmtId="0" fontId="22" fillId="0" borderId="0" xfId="0" applyFont="1" applyFill="1"/>
    <xf numFmtId="0" fontId="6" fillId="2" borderId="0" xfId="0" applyFont="1" applyFill="1"/>
    <xf numFmtId="0" fontId="23" fillId="2" borderId="0" xfId="0" applyFont="1" applyFill="1" applyBorder="1"/>
    <xf numFmtId="0" fontId="24" fillId="2" borderId="0" xfId="0" applyFont="1" applyFill="1"/>
    <xf numFmtId="0" fontId="6" fillId="2" borderId="0" xfId="0" applyFont="1" applyFill="1" applyAlignment="1">
      <alignment horizontal="center" vertical="center"/>
    </xf>
    <xf numFmtId="0" fontId="22" fillId="2" borderId="0" xfId="0" applyFont="1" applyFill="1" applyBorder="1"/>
    <xf numFmtId="0" fontId="22" fillId="2" borderId="0" xfId="0" applyFont="1" applyFill="1"/>
    <xf numFmtId="0" fontId="7" fillId="2" borderId="0" xfId="0" applyFont="1" applyFill="1"/>
    <xf numFmtId="0" fontId="7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0" xfId="0" applyFont="1" applyFill="1"/>
    <xf numFmtId="0" fontId="25" fillId="0" borderId="1" xfId="0" applyFont="1" applyFill="1" applyBorder="1" applyAlignment="1">
      <alignment horizontal="center"/>
    </xf>
    <xf numFmtId="1" fontId="25" fillId="0" borderId="1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28" fillId="0" borderId="0" xfId="0" applyFont="1"/>
    <xf numFmtId="0" fontId="28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Fill="1" applyBorder="1"/>
    <xf numFmtId="0" fontId="29" fillId="2" borderId="1" xfId="0" applyFont="1" applyFill="1" applyBorder="1" applyAlignment="1">
      <alignment horizontal="center"/>
    </xf>
    <xf numFmtId="1" fontId="29" fillId="2" borderId="1" xfId="2" applyNumberFormat="1" applyFont="1" applyFill="1" applyBorder="1" applyAlignment="1">
      <alignment horizontal="center"/>
    </xf>
    <xf numFmtId="0" fontId="29" fillId="0" borderId="0" xfId="0" applyFont="1"/>
    <xf numFmtId="0" fontId="24" fillId="0" borderId="1" xfId="0" applyFont="1" applyFill="1" applyBorder="1"/>
    <xf numFmtId="0" fontId="24" fillId="2" borderId="1" xfId="0" applyFont="1" applyFill="1" applyBorder="1" applyAlignment="1">
      <alignment horizontal="center"/>
    </xf>
    <xf numFmtId="1" fontId="24" fillId="2" borderId="1" xfId="2" applyNumberFormat="1" applyFont="1" applyFill="1" applyBorder="1" applyAlignment="1">
      <alignment horizontal="center"/>
    </xf>
    <xf numFmtId="0" fontId="24" fillId="0" borderId="0" xfId="0" applyFont="1"/>
    <xf numFmtId="0" fontId="5" fillId="0" borderId="0" xfId="0" applyFont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1" fontId="28" fillId="2" borderId="1" xfId="2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" fontId="25" fillId="2" borderId="1" xfId="2" applyNumberFormat="1" applyFont="1" applyFill="1" applyBorder="1" applyAlignment="1">
      <alignment horizontal="center"/>
    </xf>
    <xf numFmtId="1" fontId="28" fillId="0" borderId="1" xfId="2" applyNumberFormat="1" applyFont="1" applyFill="1" applyBorder="1" applyAlignment="1">
      <alignment horizontal="center"/>
    </xf>
    <xf numFmtId="1" fontId="28" fillId="4" borderId="1" xfId="2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Fill="1"/>
    <xf numFmtId="0" fontId="30" fillId="0" borderId="0" xfId="0" applyFont="1" applyFill="1" applyBorder="1"/>
    <xf numFmtId="0" fontId="31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Fill="1" applyBorder="1"/>
    <xf numFmtId="0" fontId="32" fillId="0" borderId="0" xfId="0" applyFont="1" applyAlignment="1">
      <alignment horizontal="center"/>
    </xf>
    <xf numFmtId="1" fontId="33" fillId="0" borderId="0" xfId="0" applyNumberFormat="1" applyFont="1"/>
    <xf numFmtId="1" fontId="33" fillId="0" borderId="0" xfId="0" applyNumberFormat="1" applyFont="1" applyAlignment="1">
      <alignment horizontal="center"/>
    </xf>
    <xf numFmtId="0" fontId="3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4" fillId="0" borderId="1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5" fillId="0" borderId="1" xfId="0" applyFont="1" applyFill="1" applyBorder="1"/>
    <xf numFmtId="0" fontId="36" fillId="0" borderId="1" xfId="0" applyFont="1" applyFill="1" applyBorder="1"/>
    <xf numFmtId="1" fontId="37" fillId="2" borderId="1" xfId="2" applyNumberFormat="1" applyFont="1" applyFill="1" applyBorder="1" applyAlignment="1">
      <alignment horizontal="center"/>
    </xf>
    <xf numFmtId="1" fontId="38" fillId="2" borderId="1" xfId="2" applyNumberFormat="1" applyFont="1" applyFill="1" applyBorder="1" applyAlignment="1">
      <alignment horizontal="center"/>
    </xf>
    <xf numFmtId="1" fontId="37" fillId="0" borderId="1" xfId="2" applyNumberFormat="1" applyFont="1" applyFill="1" applyBorder="1" applyAlignment="1">
      <alignment horizontal="center"/>
    </xf>
    <xf numFmtId="1" fontId="35" fillId="4" borderId="1" xfId="2" applyNumberFormat="1" applyFont="1" applyFill="1" applyBorder="1" applyAlignment="1">
      <alignment horizontal="center"/>
    </xf>
    <xf numFmtId="1" fontId="36" fillId="2" borderId="1" xfId="2" applyNumberFormat="1" applyFont="1" applyFill="1" applyBorder="1" applyAlignment="1">
      <alignment horizontal="center"/>
    </xf>
    <xf numFmtId="1" fontId="35" fillId="0" borderId="1" xfId="2" applyNumberFormat="1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" fontId="36" fillId="0" borderId="1" xfId="2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1" fontId="38" fillId="0" borderId="1" xfId="2" applyNumberFormat="1" applyFont="1" applyFill="1" applyBorder="1" applyAlignment="1">
      <alignment horizontal="center"/>
    </xf>
    <xf numFmtId="0" fontId="29" fillId="2" borderId="0" xfId="0" applyFont="1" applyFill="1"/>
    <xf numFmtId="0" fontId="39" fillId="0" borderId="0" xfId="0" applyFont="1" applyFill="1"/>
    <xf numFmtId="0" fontId="3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9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15" fillId="0" borderId="17" xfId="0" applyFont="1" applyFill="1" applyBorder="1" applyAlignment="1">
      <alignment horizontal="center"/>
    </xf>
    <xf numFmtId="1" fontId="34" fillId="0" borderId="1" xfId="2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0" borderId="0" xfId="0" applyFont="1" applyFill="1"/>
    <xf numFmtId="0" fontId="23" fillId="0" borderId="0" xfId="0" applyFont="1" applyFill="1" applyBorder="1"/>
    <xf numFmtId="0" fontId="32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34" fillId="0" borderId="5" xfId="0" applyFont="1" applyFill="1" applyBorder="1" applyAlignment="1">
      <alignment horizontal="center"/>
    </xf>
    <xf numFmtId="0" fontId="24" fillId="0" borderId="0" xfId="0" applyFont="1" applyFill="1"/>
    <xf numFmtId="0" fontId="31" fillId="0" borderId="5" xfId="0" applyFont="1" applyFill="1" applyBorder="1" applyAlignment="1">
      <alignment horizontal="center"/>
    </xf>
    <xf numFmtId="0" fontId="29" fillId="0" borderId="0" xfId="0" applyFont="1" applyFill="1"/>
    <xf numFmtId="0" fontId="31" fillId="0" borderId="0" xfId="0" applyFont="1" applyFill="1"/>
    <xf numFmtId="0" fontId="32" fillId="0" borderId="0" xfId="0" applyFont="1" applyFill="1"/>
    <xf numFmtId="0" fontId="3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3" fillId="0" borderId="0" xfId="0" applyFont="1" applyFill="1"/>
    <xf numFmtId="0" fontId="30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19" xfId="0" applyBorder="1" applyAlignment="1">
      <alignment horizontal="center"/>
    </xf>
    <xf numFmtId="1" fontId="37" fillId="4" borderId="1" xfId="2" applyNumberFormat="1" applyFont="1" applyFill="1" applyBorder="1" applyAlignment="1">
      <alignment horizontal="center"/>
    </xf>
    <xf numFmtId="1" fontId="29" fillId="0" borderId="1" xfId="2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" fontId="24" fillId="0" borderId="1" xfId="2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34" fillId="0" borderId="0" xfId="0" applyFont="1" applyFill="1" applyBorder="1"/>
    <xf numFmtId="0" fontId="25" fillId="2" borderId="0" xfId="0" applyFont="1" applyFill="1" applyBorder="1" applyAlignment="1">
      <alignment horizontal="center"/>
    </xf>
    <xf numFmtId="1" fontId="25" fillId="2" borderId="0" xfId="2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36" fillId="0" borderId="0" xfId="0" applyFont="1" applyFill="1" applyBorder="1"/>
    <xf numFmtId="1" fontId="36" fillId="2" borderId="0" xfId="2" applyNumberFormat="1" applyFont="1" applyFill="1" applyBorder="1" applyAlignment="1">
      <alignment horizontal="center"/>
    </xf>
    <xf numFmtId="0" fontId="35" fillId="0" borderId="22" xfId="0" applyFont="1" applyFill="1" applyBorder="1"/>
    <xf numFmtId="1" fontId="35" fillId="4" borderId="22" xfId="2" applyNumberFormat="1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0" fillId="0" borderId="13" xfId="0" applyFont="1" applyFill="1" applyBorder="1"/>
    <xf numFmtId="0" fontId="40" fillId="0" borderId="13" xfId="0" applyFont="1" applyFill="1" applyBorder="1" applyAlignment="1">
      <alignment horizontal="center"/>
    </xf>
    <xf numFmtId="0" fontId="41" fillId="5" borderId="13" xfId="0" applyFont="1" applyFill="1" applyBorder="1" applyAlignment="1">
      <alignment horizontal="center"/>
    </xf>
    <xf numFmtId="0" fontId="41" fillId="5" borderId="26" xfId="0" applyFont="1" applyFill="1" applyBorder="1" applyAlignment="1">
      <alignment horizontal="center"/>
    </xf>
    <xf numFmtId="0" fontId="40" fillId="0" borderId="27" xfId="0" applyFont="1" applyFill="1" applyBorder="1"/>
    <xf numFmtId="0" fontId="41" fillId="5" borderId="27" xfId="0" applyFont="1" applyFill="1" applyBorder="1" applyAlignment="1">
      <alignment horizontal="center"/>
    </xf>
    <xf numFmtId="0" fontId="41" fillId="5" borderId="28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/>
    </xf>
    <xf numFmtId="0" fontId="42" fillId="0" borderId="27" xfId="0" applyFont="1" applyFill="1" applyBorder="1"/>
    <xf numFmtId="0" fontId="42" fillId="0" borderId="27" xfId="0" applyFont="1" applyFill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41" fillId="5" borderId="29" xfId="0" applyFont="1" applyFill="1" applyBorder="1" applyAlignment="1">
      <alignment horizontal="center"/>
    </xf>
    <xf numFmtId="0" fontId="41" fillId="5" borderId="30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25" fillId="0" borderId="0" xfId="0" applyFont="1" applyFill="1"/>
    <xf numFmtId="1" fontId="25" fillId="4" borderId="1" xfId="2" applyNumberFormat="1" applyFont="1" applyFill="1" applyBorder="1" applyAlignment="1">
      <alignment horizontal="center"/>
    </xf>
    <xf numFmtId="0" fontId="6" fillId="2" borderId="0" xfId="0" applyFont="1" applyFill="1" applyBorder="1"/>
    <xf numFmtId="0" fontId="22" fillId="2" borderId="0" xfId="0" applyFont="1" applyFill="1" applyBorder="1" applyAlignment="1"/>
    <xf numFmtId="0" fontId="6" fillId="2" borderId="0" xfId="0" applyFont="1" applyFill="1" applyBorder="1" applyAlignment="1"/>
    <xf numFmtId="0" fontId="13" fillId="0" borderId="11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/>
    <xf numFmtId="0" fontId="3" fillId="0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43" fillId="0" borderId="4" xfId="0" applyFont="1" applyFill="1" applyBorder="1"/>
    <xf numFmtId="0" fontId="14" fillId="0" borderId="5" xfId="0" applyFont="1" applyFill="1" applyBorder="1" applyAlignment="1">
      <alignment horizontal="center"/>
    </xf>
    <xf numFmtId="0" fontId="43" fillId="0" borderId="1" xfId="0" applyFont="1" applyFill="1" applyBorder="1"/>
    <xf numFmtId="0" fontId="44" fillId="0" borderId="1" xfId="0" applyFont="1" applyFill="1" applyBorder="1"/>
    <xf numFmtId="0" fontId="14" fillId="0" borderId="14" xfId="0" applyFont="1" applyFill="1" applyBorder="1" applyAlignment="1">
      <alignment horizontal="center"/>
    </xf>
    <xf numFmtId="0" fontId="43" fillId="0" borderId="7" xfId="0" applyFont="1" applyFill="1" applyBorder="1"/>
    <xf numFmtId="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14" xfId="0" applyFont="1" applyBorder="1" applyAlignment="1">
      <alignment horizontal="center"/>
    </xf>
    <xf numFmtId="0" fontId="36" fillId="0" borderId="7" xfId="0" applyFont="1" applyFill="1" applyBorder="1"/>
    <xf numFmtId="0" fontId="25" fillId="2" borderId="7" xfId="0" applyFont="1" applyFill="1" applyBorder="1" applyAlignment="1">
      <alignment horizontal="center"/>
    </xf>
    <xf numFmtId="1" fontId="38" fillId="2" borderId="7" xfId="2" applyNumberFormat="1" applyFont="1" applyFill="1" applyBorder="1" applyAlignment="1">
      <alignment horizontal="center"/>
    </xf>
    <xf numFmtId="1" fontId="25" fillId="2" borderId="7" xfId="2" applyNumberFormat="1" applyFont="1" applyFill="1" applyBorder="1" applyAlignment="1">
      <alignment horizontal="center"/>
    </xf>
    <xf numFmtId="0" fontId="22" fillId="2" borderId="13" xfId="0" applyFont="1" applyFill="1" applyBorder="1" applyAlignment="1"/>
    <xf numFmtId="0" fontId="3" fillId="0" borderId="13" xfId="0" applyFont="1" applyBorder="1" applyAlignment="1">
      <alignment horizontal="center"/>
    </xf>
    <xf numFmtId="0" fontId="22" fillId="2" borderId="18" xfId="0" applyFont="1" applyFill="1" applyBorder="1" applyAlignment="1"/>
    <xf numFmtId="0" fontId="3" fillId="0" borderId="10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9" fillId="0" borderId="29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1" fontId="25" fillId="0" borderId="7" xfId="2" applyNumberFormat="1" applyFont="1" applyFill="1" applyBorder="1" applyAlignment="1">
      <alignment horizontal="center"/>
    </xf>
    <xf numFmtId="1" fontId="36" fillId="0" borderId="7" xfId="2" applyNumberFormat="1" applyFont="1" applyFill="1" applyBorder="1" applyAlignment="1">
      <alignment horizontal="center"/>
    </xf>
    <xf numFmtId="0" fontId="45" fillId="0" borderId="0" xfId="0" applyFont="1"/>
    <xf numFmtId="0" fontId="14" fillId="0" borderId="0" xfId="0" applyFont="1" applyBorder="1"/>
    <xf numFmtId="0" fontId="35" fillId="0" borderId="0" xfId="0" applyFont="1" applyFill="1" applyBorder="1"/>
    <xf numFmtId="0" fontId="14" fillId="0" borderId="0" xfId="0" applyFont="1" applyBorder="1" applyAlignment="1">
      <alignment horizontal="center"/>
    </xf>
    <xf numFmtId="1" fontId="37" fillId="2" borderId="0" xfId="2" applyNumberFormat="1" applyFont="1" applyFill="1" applyBorder="1" applyAlignment="1">
      <alignment horizontal="center"/>
    </xf>
    <xf numFmtId="1" fontId="37" fillId="0" borderId="0" xfId="2" applyNumberFormat="1" applyFont="1" applyFill="1" applyBorder="1" applyAlignment="1">
      <alignment horizontal="center"/>
    </xf>
    <xf numFmtId="0" fontId="47" fillId="0" borderId="0" xfId="0" applyFont="1" applyFill="1"/>
    <xf numFmtId="0" fontId="45" fillId="0" borderId="0" xfId="0" applyFont="1" applyFill="1"/>
    <xf numFmtId="0" fontId="3" fillId="0" borderId="1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6" fillId="0" borderId="0" xfId="0" applyFont="1" applyFill="1"/>
    <xf numFmtId="0" fontId="32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1" fontId="33" fillId="0" borderId="0" xfId="0" applyNumberFormat="1" applyFont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wrapText="1"/>
    </xf>
    <xf numFmtId="0" fontId="4" fillId="0" borderId="22" xfId="0" applyFont="1" applyFill="1" applyBorder="1" applyAlignment="1">
      <alignment wrapText="1"/>
    </xf>
    <xf numFmtId="1" fontId="29" fillId="4" borderId="1" xfId="2" applyNumberFormat="1" applyFont="1" applyFill="1" applyBorder="1" applyAlignment="1">
      <alignment horizontal="center"/>
    </xf>
    <xf numFmtId="0" fontId="1" fillId="0" borderId="1" xfId="0" applyFont="1" applyFill="1" applyBorder="1"/>
    <xf numFmtId="1" fontId="29" fillId="5" borderId="1" xfId="2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1" fontId="24" fillId="5" borderId="1" xfId="2" applyNumberFormat="1" applyFont="1" applyFill="1" applyBorder="1" applyAlignment="1">
      <alignment horizontal="center"/>
    </xf>
    <xf numFmtId="1" fontId="30" fillId="0" borderId="0" xfId="0" applyNumberFormat="1" applyFont="1" applyFill="1"/>
    <xf numFmtId="1" fontId="24" fillId="2" borderId="22" xfId="2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wrapText="1"/>
    </xf>
    <xf numFmtId="0" fontId="29" fillId="0" borderId="5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7" xfId="0" applyFont="1" applyFill="1" applyBorder="1"/>
    <xf numFmtId="0" fontId="29" fillId="2" borderId="7" xfId="0" applyFont="1" applyFill="1" applyBorder="1" applyAlignment="1">
      <alignment horizontal="center"/>
    </xf>
    <xf numFmtId="1" fontId="29" fillId="2" borderId="7" xfId="2" applyNumberFormat="1" applyFont="1" applyFill="1" applyBorder="1" applyAlignment="1">
      <alignment horizontal="center"/>
    </xf>
    <xf numFmtId="1" fontId="29" fillId="0" borderId="7" xfId="2" applyNumberFormat="1" applyFont="1" applyFill="1" applyBorder="1" applyAlignment="1">
      <alignment horizontal="center"/>
    </xf>
    <xf numFmtId="0" fontId="29" fillId="0" borderId="15" xfId="0" applyFont="1" applyBorder="1" applyAlignment="1">
      <alignment horizontal="center"/>
    </xf>
    <xf numFmtId="1" fontId="24" fillId="4" borderId="1" xfId="2" applyNumberFormat="1" applyFont="1" applyFill="1" applyBorder="1" applyAlignment="1">
      <alignment horizontal="center"/>
    </xf>
    <xf numFmtId="1" fontId="24" fillId="4" borderId="22" xfId="2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29" fillId="7" borderId="1" xfId="0" applyFont="1" applyFill="1" applyBorder="1" applyAlignment="1">
      <alignment horizontal="center"/>
    </xf>
    <xf numFmtId="0" fontId="29" fillId="7" borderId="1" xfId="0" applyFont="1" applyFill="1" applyBorder="1"/>
    <xf numFmtId="1" fontId="29" fillId="7" borderId="1" xfId="2" applyNumberFormat="1" applyFont="1" applyFill="1" applyBorder="1" applyAlignment="1">
      <alignment horizontal="center"/>
    </xf>
    <xf numFmtId="0" fontId="50" fillId="0" borderId="0" xfId="0" applyFont="1"/>
    <xf numFmtId="0" fontId="32" fillId="8" borderId="34" xfId="0" applyFont="1" applyFill="1" applyBorder="1" applyAlignment="1">
      <alignment horizontal="center" vertical="center"/>
    </xf>
    <xf numFmtId="0" fontId="32" fillId="8" borderId="35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50" fillId="8" borderId="0" xfId="0" applyFont="1" applyFill="1" applyBorder="1"/>
    <xf numFmtId="0" fontId="50" fillId="8" borderId="36" xfId="0" applyFont="1" applyFill="1" applyBorder="1"/>
    <xf numFmtId="0" fontId="3" fillId="8" borderId="37" xfId="0" applyFont="1" applyFill="1" applyBorder="1"/>
    <xf numFmtId="0" fontId="3" fillId="8" borderId="38" xfId="0" applyFont="1" applyFill="1" applyBorder="1" applyAlignment="1">
      <alignment horizontal="center"/>
    </xf>
    <xf numFmtId="0" fontId="3" fillId="8" borderId="39" xfId="0" applyFont="1" applyFill="1" applyBorder="1"/>
    <xf numFmtId="0" fontId="51" fillId="8" borderId="35" xfId="0" applyFont="1" applyFill="1" applyBorder="1" applyAlignment="1">
      <alignment horizontal="left" vertical="center"/>
    </xf>
    <xf numFmtId="0" fontId="52" fillId="8" borderId="0" xfId="0" applyFont="1" applyFill="1" applyBorder="1"/>
    <xf numFmtId="0" fontId="53" fillId="8" borderId="38" xfId="0" applyFont="1" applyFill="1" applyBorder="1"/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" fontId="28" fillId="0" borderId="22" xfId="2" applyNumberFormat="1" applyFont="1" applyFill="1" applyBorder="1" applyAlignment="1">
      <alignment horizontal="center"/>
    </xf>
    <xf numFmtId="1" fontId="35" fillId="0" borderId="22" xfId="2" applyNumberFormat="1" applyFont="1" applyFill="1" applyBorder="1" applyAlignment="1">
      <alignment horizontal="center"/>
    </xf>
    <xf numFmtId="0" fontId="40" fillId="0" borderId="29" xfId="0" applyFont="1" applyFill="1" applyBorder="1" applyAlignment="1">
      <alignment horizontal="center"/>
    </xf>
    <xf numFmtId="1" fontId="38" fillId="2" borderId="0" xfId="2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" fontId="37" fillId="9" borderId="1" xfId="2" applyNumberFormat="1" applyFont="1" applyFill="1" applyBorder="1" applyAlignment="1">
      <alignment horizontal="center"/>
    </xf>
    <xf numFmtId="1" fontId="35" fillId="9" borderId="1" xfId="2" applyNumberFormat="1" applyFont="1" applyFill="1" applyBorder="1" applyAlignment="1">
      <alignment horizontal="center"/>
    </xf>
    <xf numFmtId="1" fontId="29" fillId="9" borderId="1" xfId="2" applyNumberFormat="1" applyFont="1" applyFill="1" applyBorder="1" applyAlignment="1">
      <alignment horizontal="center"/>
    </xf>
    <xf numFmtId="0" fontId="40" fillId="0" borderId="29" xfId="0" applyFont="1" applyFill="1" applyBorder="1"/>
    <xf numFmtId="0" fontId="29" fillId="5" borderId="8" xfId="0" applyFont="1" applyFill="1" applyBorder="1" applyAlignment="1">
      <alignment horizontal="center"/>
    </xf>
    <xf numFmtId="1" fontId="36" fillId="5" borderId="1" xfId="2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" fontId="35" fillId="5" borderId="1" xfId="2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1" fontId="38" fillId="4" borderId="1" xfId="2" applyNumberFormat="1" applyFont="1" applyFill="1" applyBorder="1" applyAlignment="1">
      <alignment horizontal="center"/>
    </xf>
    <xf numFmtId="1" fontId="36" fillId="4" borderId="1" xfId="2" applyNumberFormat="1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1" fontId="28" fillId="2" borderId="0" xfId="2" applyNumberFormat="1" applyFont="1" applyFill="1" applyBorder="1" applyAlignment="1">
      <alignment horizontal="center"/>
    </xf>
    <xf numFmtId="1" fontId="35" fillId="0" borderId="0" xfId="2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1" fontId="35" fillId="2" borderId="1" xfId="2" applyNumberFormat="1" applyFont="1" applyFill="1" applyBorder="1" applyAlignment="1">
      <alignment horizontal="center"/>
    </xf>
    <xf numFmtId="1" fontId="41" fillId="5" borderId="27" xfId="0" applyNumberFormat="1" applyFont="1" applyFill="1" applyBorder="1" applyAlignment="1">
      <alignment horizontal="center"/>
    </xf>
    <xf numFmtId="1" fontId="39" fillId="0" borderId="27" xfId="2" applyNumberFormat="1" applyFont="1" applyFill="1" applyBorder="1" applyAlignment="1">
      <alignment horizontal="center"/>
    </xf>
    <xf numFmtId="1" fontId="46" fillId="0" borderId="27" xfId="2" applyNumberFormat="1" applyFont="1" applyFill="1" applyBorder="1" applyAlignment="1">
      <alignment horizontal="center"/>
    </xf>
    <xf numFmtId="0" fontId="39" fillId="0" borderId="27" xfId="0" applyFont="1" applyFill="1" applyBorder="1"/>
    <xf numFmtId="0" fontId="46" fillId="0" borderId="27" xfId="0" applyFont="1" applyFill="1" applyBorder="1"/>
    <xf numFmtId="0" fontId="32" fillId="0" borderId="0" xfId="0" applyFont="1" applyBorder="1" applyAlignment="1">
      <alignment horizontal="center" vertical="center"/>
    </xf>
    <xf numFmtId="0" fontId="54" fillId="2" borderId="26" xfId="0" applyFont="1" applyFill="1" applyBorder="1" applyAlignment="1"/>
    <xf numFmtId="0" fontId="34" fillId="0" borderId="8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4" fillId="0" borderId="0" xfId="0" applyFont="1"/>
    <xf numFmtId="0" fontId="20" fillId="2" borderId="0" xfId="0" applyFont="1" applyFill="1"/>
    <xf numFmtId="0" fontId="31" fillId="0" borderId="3" xfId="0" applyFont="1" applyBorder="1" applyAlignment="1">
      <alignment horizontal="center"/>
    </xf>
    <xf numFmtId="0" fontId="35" fillId="0" borderId="4" xfId="0" applyFont="1" applyFill="1" applyBorder="1"/>
    <xf numFmtId="0" fontId="28" fillId="2" borderId="4" xfId="0" applyFont="1" applyFill="1" applyBorder="1" applyAlignment="1">
      <alignment horizontal="center"/>
    </xf>
    <xf numFmtId="1" fontId="37" fillId="2" borderId="4" xfId="2" applyNumberFormat="1" applyFont="1" applyFill="1" applyBorder="1" applyAlignment="1">
      <alignment horizontal="center"/>
    </xf>
    <xf numFmtId="1" fontId="28" fillId="2" borderId="4" xfId="2" applyNumberFormat="1" applyFont="1" applyFill="1" applyBorder="1" applyAlignment="1">
      <alignment horizontal="center"/>
    </xf>
    <xf numFmtId="1" fontId="28" fillId="0" borderId="4" xfId="2" applyNumberFormat="1" applyFont="1" applyFill="1" applyBorder="1" applyAlignment="1">
      <alignment horizontal="center"/>
    </xf>
    <xf numFmtId="0" fontId="34" fillId="0" borderId="5" xfId="0" applyFont="1" applyBorder="1" applyAlignment="1">
      <alignment horizontal="center"/>
    </xf>
    <xf numFmtId="1" fontId="31" fillId="0" borderId="41" xfId="2" applyNumberFormat="1" applyFont="1" applyFill="1" applyBorder="1" applyAlignment="1">
      <alignment horizontal="center"/>
    </xf>
    <xf numFmtId="1" fontId="31" fillId="2" borderId="8" xfId="2" applyNumberFormat="1" applyFont="1" applyFill="1" applyBorder="1" applyAlignment="1">
      <alignment horizontal="center"/>
    </xf>
    <xf numFmtId="1" fontId="31" fillId="0" borderId="8" xfId="2" applyNumberFormat="1" applyFont="1" applyFill="1" applyBorder="1" applyAlignment="1">
      <alignment horizontal="center"/>
    </xf>
    <xf numFmtId="1" fontId="34" fillId="2" borderId="8" xfId="2" applyNumberFormat="1" applyFont="1" applyFill="1" applyBorder="1" applyAlignment="1">
      <alignment horizontal="center"/>
    </xf>
    <xf numFmtId="1" fontId="34" fillId="2" borderId="15" xfId="2" applyNumberFormat="1" applyFont="1" applyFill="1" applyBorder="1" applyAlignment="1">
      <alignment horizontal="center"/>
    </xf>
    <xf numFmtId="1" fontId="35" fillId="4" borderId="4" xfId="2" applyNumberFormat="1" applyFont="1" applyFill="1" applyBorder="1" applyAlignment="1">
      <alignment horizontal="center"/>
    </xf>
    <xf numFmtId="0" fontId="40" fillId="0" borderId="27" xfId="0" applyFont="1" applyBorder="1" applyAlignment="1">
      <alignment horizontal="center"/>
    </xf>
    <xf numFmtId="1" fontId="25" fillId="8" borderId="1" xfId="2" applyNumberFormat="1" applyFont="1" applyFill="1" applyBorder="1" applyAlignment="1">
      <alignment horizontal="center"/>
    </xf>
    <xf numFmtId="1" fontId="35" fillId="8" borderId="4" xfId="2" applyNumberFormat="1" applyFont="1" applyFill="1" applyBorder="1" applyAlignment="1">
      <alignment horizontal="center"/>
    </xf>
    <xf numFmtId="1" fontId="36" fillId="8" borderId="1" xfId="2" applyNumberFormat="1" applyFont="1" applyFill="1" applyBorder="1" applyAlignment="1">
      <alignment horizontal="center"/>
    </xf>
    <xf numFmtId="0" fontId="40" fillId="2" borderId="27" xfId="0" applyFont="1" applyFill="1" applyBorder="1"/>
    <xf numFmtId="0" fontId="42" fillId="0" borderId="13" xfId="0" applyFont="1" applyFill="1" applyBorder="1"/>
    <xf numFmtId="0" fontId="42" fillId="0" borderId="13" xfId="0" applyFont="1" applyBorder="1" applyAlignment="1">
      <alignment horizontal="center"/>
    </xf>
    <xf numFmtId="0" fontId="39" fillId="8" borderId="27" xfId="0" applyFont="1" applyFill="1" applyBorder="1"/>
    <xf numFmtId="1" fontId="46" fillId="8" borderId="27" xfId="2" applyNumberFormat="1" applyFont="1" applyFill="1" applyBorder="1" applyAlignment="1">
      <alignment horizontal="center"/>
    </xf>
    <xf numFmtId="1" fontId="39" fillId="8" borderId="27" xfId="2" applyNumberFormat="1" applyFont="1" applyFill="1" applyBorder="1" applyAlignment="1">
      <alignment horizontal="center"/>
    </xf>
    <xf numFmtId="1" fontId="39" fillId="0" borderId="42" xfId="2" applyNumberFormat="1" applyFont="1" applyFill="1" applyBorder="1" applyAlignment="1">
      <alignment horizontal="center"/>
    </xf>
    <xf numFmtId="1" fontId="46" fillId="0" borderId="42" xfId="2" applyNumberFormat="1" applyFont="1" applyFill="1" applyBorder="1" applyAlignment="1">
      <alignment horizontal="center"/>
    </xf>
    <xf numFmtId="0" fontId="46" fillId="0" borderId="42" xfId="0" applyFont="1" applyFill="1" applyBorder="1"/>
    <xf numFmtId="0" fontId="39" fillId="0" borderId="42" xfId="0" applyFont="1" applyFill="1" applyBorder="1"/>
    <xf numFmtId="1" fontId="39" fillId="0" borderId="9" xfId="2" applyNumberFormat="1" applyFont="1" applyFill="1" applyBorder="1" applyAlignment="1">
      <alignment horizontal="center"/>
    </xf>
    <xf numFmtId="1" fontId="39" fillId="0" borderId="28" xfId="2" applyNumberFormat="1" applyFont="1" applyFill="1" applyBorder="1" applyAlignment="1">
      <alignment horizontal="center"/>
    </xf>
    <xf numFmtId="1" fontId="46" fillId="0" borderId="9" xfId="2" applyNumberFormat="1" applyFont="1" applyFill="1" applyBorder="1" applyAlignment="1">
      <alignment horizontal="center"/>
    </xf>
    <xf numFmtId="1" fontId="46" fillId="0" borderId="28" xfId="2" applyNumberFormat="1" applyFont="1" applyFill="1" applyBorder="1" applyAlignment="1">
      <alignment horizontal="center"/>
    </xf>
    <xf numFmtId="0" fontId="39" fillId="0" borderId="9" xfId="0" applyFont="1" applyFill="1" applyBorder="1"/>
    <xf numFmtId="0" fontId="39" fillId="0" borderId="28" xfId="0" applyFont="1" applyFill="1" applyBorder="1"/>
    <xf numFmtId="0" fontId="46" fillId="0" borderId="9" xfId="0" applyFont="1" applyFill="1" applyBorder="1"/>
    <xf numFmtId="0" fontId="46" fillId="0" borderId="28" xfId="0" applyFont="1" applyFill="1" applyBorder="1"/>
    <xf numFmtId="0" fontId="39" fillId="8" borderId="9" xfId="0" applyFont="1" applyFill="1" applyBorder="1"/>
    <xf numFmtId="0" fontId="39" fillId="8" borderId="28" xfId="0" applyFont="1" applyFill="1" applyBorder="1"/>
    <xf numFmtId="0" fontId="39" fillId="8" borderId="10" xfId="0" applyFont="1" applyFill="1" applyBorder="1"/>
    <xf numFmtId="0" fontId="39" fillId="8" borderId="29" xfId="0" applyFont="1" applyFill="1" applyBorder="1"/>
    <xf numFmtId="0" fontId="39" fillId="8" borderId="30" xfId="0" applyFont="1" applyFill="1" applyBorder="1"/>
    <xf numFmtId="0" fontId="39" fillId="8" borderId="42" xfId="0" applyFont="1" applyFill="1" applyBorder="1"/>
    <xf numFmtId="0" fontId="39" fillId="8" borderId="43" xfId="0" applyFont="1" applyFill="1" applyBorder="1"/>
    <xf numFmtId="0" fontId="39" fillId="0" borderId="9" xfId="0" applyFont="1" applyFill="1" applyBorder="1" applyAlignment="1">
      <alignment horizontal="center"/>
    </xf>
    <xf numFmtId="1" fontId="46" fillId="8" borderId="9" xfId="2" applyNumberFormat="1" applyFont="1" applyFill="1" applyBorder="1" applyAlignment="1">
      <alignment horizontal="center"/>
    </xf>
    <xf numFmtId="1" fontId="46" fillId="8" borderId="28" xfId="2" applyNumberFormat="1" applyFont="1" applyFill="1" applyBorder="1" applyAlignment="1">
      <alignment horizontal="center"/>
    </xf>
    <xf numFmtId="1" fontId="46" fillId="8" borderId="10" xfId="2" applyNumberFormat="1" applyFont="1" applyFill="1" applyBorder="1" applyAlignment="1">
      <alignment horizontal="center"/>
    </xf>
    <xf numFmtId="1" fontId="46" fillId="8" borderId="29" xfId="2" applyNumberFormat="1" applyFont="1" applyFill="1" applyBorder="1" applyAlignment="1">
      <alignment horizontal="center"/>
    </xf>
    <xf numFmtId="1" fontId="46" fillId="8" borderId="30" xfId="2" applyNumberFormat="1" applyFont="1" applyFill="1" applyBorder="1" applyAlignment="1">
      <alignment horizontal="center"/>
    </xf>
    <xf numFmtId="1" fontId="39" fillId="8" borderId="9" xfId="2" applyNumberFormat="1" applyFont="1" applyFill="1" applyBorder="1" applyAlignment="1">
      <alignment horizontal="center"/>
    </xf>
    <xf numFmtId="1" fontId="39" fillId="8" borderId="28" xfId="2" applyNumberFormat="1" applyFont="1" applyFill="1" applyBorder="1" applyAlignment="1">
      <alignment horizontal="center"/>
    </xf>
    <xf numFmtId="1" fontId="39" fillId="8" borderId="10" xfId="2" applyNumberFormat="1" applyFont="1" applyFill="1" applyBorder="1" applyAlignment="1">
      <alignment horizontal="center"/>
    </xf>
    <xf numFmtId="1" fontId="39" fillId="8" borderId="29" xfId="2" applyNumberFormat="1" applyFont="1" applyFill="1" applyBorder="1" applyAlignment="1">
      <alignment horizontal="center"/>
    </xf>
    <xf numFmtId="1" fontId="39" fillId="8" borderId="30" xfId="2" applyNumberFormat="1" applyFont="1" applyFill="1" applyBorder="1" applyAlignment="1">
      <alignment horizontal="center"/>
    </xf>
    <xf numFmtId="1" fontId="39" fillId="0" borderId="44" xfId="2" applyNumberFormat="1" applyFont="1" applyFill="1" applyBorder="1" applyAlignment="1">
      <alignment horizontal="center"/>
    </xf>
    <xf numFmtId="1" fontId="39" fillId="0" borderId="45" xfId="2" applyNumberFormat="1" applyFont="1" applyFill="1" applyBorder="1" applyAlignment="1">
      <alignment horizontal="center"/>
    </xf>
    <xf numFmtId="1" fontId="39" fillId="0" borderId="46" xfId="2" applyNumberFormat="1" applyFont="1" applyFill="1" applyBorder="1" applyAlignment="1">
      <alignment horizontal="center"/>
    </xf>
    <xf numFmtId="0" fontId="39" fillId="0" borderId="44" xfId="0" applyFont="1" applyFill="1" applyBorder="1"/>
    <xf numFmtId="0" fontId="39" fillId="0" borderId="45" xfId="0" applyFont="1" applyFill="1" applyBorder="1"/>
    <xf numFmtId="0" fontId="39" fillId="0" borderId="46" xfId="0" applyFont="1" applyFill="1" applyBorder="1"/>
    <xf numFmtId="1" fontId="39" fillId="0" borderId="47" xfId="2" applyNumberFormat="1" applyFont="1" applyFill="1" applyBorder="1" applyAlignment="1">
      <alignment horizontal="center"/>
    </xf>
    <xf numFmtId="0" fontId="13" fillId="0" borderId="48" xfId="0" applyFont="1" applyBorder="1"/>
    <xf numFmtId="0" fontId="13" fillId="0" borderId="49" xfId="0" applyFont="1" applyBorder="1" applyAlignment="1">
      <alignment horizontal="center"/>
    </xf>
    <xf numFmtId="0" fontId="45" fillId="0" borderId="50" xfId="0" applyFont="1" applyFill="1" applyBorder="1"/>
    <xf numFmtId="0" fontId="47" fillId="0" borderId="51" xfId="0" applyFont="1" applyFill="1" applyBorder="1"/>
    <xf numFmtId="0" fontId="45" fillId="0" borderId="51" xfId="0" applyFont="1" applyFill="1" applyBorder="1"/>
    <xf numFmtId="0" fontId="47" fillId="8" borderId="51" xfId="0" applyFont="1" applyFill="1" applyBorder="1"/>
    <xf numFmtId="0" fontId="47" fillId="8" borderId="52" xfId="0" applyFont="1" applyFill="1" applyBorder="1"/>
    <xf numFmtId="0" fontId="45" fillId="0" borderId="53" xfId="0" applyFont="1" applyFill="1" applyBorder="1" applyAlignment="1">
      <alignment horizontal="center"/>
    </xf>
    <xf numFmtId="0" fontId="47" fillId="0" borderId="54" xfId="0" applyFont="1" applyFill="1" applyBorder="1" applyAlignment="1">
      <alignment horizontal="center"/>
    </xf>
    <xf numFmtId="0" fontId="45" fillId="0" borderId="54" xfId="0" applyFont="1" applyFill="1" applyBorder="1" applyAlignment="1">
      <alignment horizontal="center"/>
    </xf>
    <xf numFmtId="0" fontId="47" fillId="8" borderId="54" xfId="0" applyFont="1" applyFill="1" applyBorder="1" applyAlignment="1">
      <alignment horizontal="center"/>
    </xf>
    <xf numFmtId="0" fontId="47" fillId="8" borderId="55" xfId="0" applyFont="1" applyFill="1" applyBorder="1" applyAlignment="1">
      <alignment horizontal="center"/>
    </xf>
    <xf numFmtId="0" fontId="55" fillId="0" borderId="34" xfId="0" applyFont="1" applyFill="1" applyBorder="1" applyAlignment="1">
      <alignment horizontal="center"/>
    </xf>
    <xf numFmtId="0" fontId="56" fillId="0" borderId="2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center"/>
    </xf>
    <xf numFmtId="0" fontId="40" fillId="0" borderId="4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40" fillId="0" borderId="8" xfId="0" applyFont="1" applyFill="1" applyBorder="1" applyAlignment="1">
      <alignment horizontal="center"/>
    </xf>
    <xf numFmtId="0" fontId="40" fillId="0" borderId="7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13" fillId="0" borderId="5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1" fontId="45" fillId="0" borderId="59" xfId="0" applyNumberFormat="1" applyFont="1" applyFill="1" applyBorder="1" applyAlignment="1">
      <alignment horizontal="center" vertical="center"/>
    </xf>
    <xf numFmtId="1" fontId="45" fillId="0" borderId="50" xfId="0" applyNumberFormat="1" applyFont="1" applyFill="1" applyBorder="1" applyAlignment="1">
      <alignment horizontal="center" vertical="center"/>
    </xf>
    <xf numFmtId="1" fontId="47" fillId="0" borderId="60" xfId="0" applyNumberFormat="1" applyFont="1" applyFill="1" applyBorder="1" applyAlignment="1">
      <alignment horizontal="center" vertical="center"/>
    </xf>
    <xf numFmtId="1" fontId="47" fillId="0" borderId="51" xfId="0" applyNumberFormat="1" applyFont="1" applyFill="1" applyBorder="1" applyAlignment="1">
      <alignment horizontal="center" vertical="center"/>
    </xf>
    <xf numFmtId="1" fontId="45" fillId="0" borderId="60" xfId="0" applyNumberFormat="1" applyFont="1" applyFill="1" applyBorder="1" applyAlignment="1">
      <alignment horizontal="center" vertical="center"/>
    </xf>
    <xf numFmtId="1" fontId="45" fillId="0" borderId="51" xfId="0" applyNumberFormat="1" applyFont="1" applyFill="1" applyBorder="1" applyAlignment="1">
      <alignment horizontal="center" vertical="center"/>
    </xf>
    <xf numFmtId="1" fontId="47" fillId="5" borderId="51" xfId="0" applyNumberFormat="1" applyFont="1" applyFill="1" applyBorder="1" applyAlignment="1">
      <alignment horizontal="center" vertical="center"/>
    </xf>
    <xf numFmtId="1" fontId="45" fillId="5" borderId="51" xfId="0" applyNumberFormat="1" applyFont="1" applyFill="1" applyBorder="1" applyAlignment="1">
      <alignment horizontal="center" vertical="center"/>
    </xf>
    <xf numFmtId="1" fontId="47" fillId="6" borderId="60" xfId="0" applyNumberFormat="1" applyFont="1" applyFill="1" applyBorder="1" applyAlignment="1">
      <alignment horizontal="center" vertical="center"/>
    </xf>
    <xf numFmtId="1" fontId="45" fillId="6" borderId="60" xfId="0" applyNumberFormat="1" applyFont="1" applyFill="1" applyBorder="1" applyAlignment="1">
      <alignment horizontal="center" vertical="center"/>
    </xf>
    <xf numFmtId="1" fontId="47" fillId="8" borderId="60" xfId="0" applyNumberFormat="1" applyFont="1" applyFill="1" applyBorder="1" applyAlignment="1">
      <alignment horizontal="center" vertical="center"/>
    </xf>
    <xf numFmtId="1" fontId="47" fillId="8" borderId="51" xfId="0" applyNumberFormat="1" applyFont="1" applyFill="1" applyBorder="1" applyAlignment="1">
      <alignment horizontal="center" vertical="center"/>
    </xf>
    <xf numFmtId="1" fontId="47" fillId="8" borderId="61" xfId="0" applyNumberFormat="1" applyFont="1" applyFill="1" applyBorder="1" applyAlignment="1">
      <alignment horizontal="center" vertical="center"/>
    </xf>
    <xf numFmtId="1" fontId="47" fillId="8" borderId="5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0" fillId="10" borderId="1" xfId="0" applyFont="1" applyFill="1" applyBorder="1" applyAlignment="1">
      <alignment horizontal="center"/>
    </xf>
    <xf numFmtId="0" fontId="40" fillId="1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43" fillId="0" borderId="27" xfId="0" applyFont="1" applyFill="1" applyBorder="1"/>
    <xf numFmtId="0" fontId="44" fillId="0" borderId="27" xfId="0" applyFont="1" applyFill="1" applyBorder="1"/>
    <xf numFmtId="0" fontId="14" fillId="0" borderId="10" xfId="0" applyFont="1" applyFill="1" applyBorder="1" applyAlignment="1">
      <alignment horizontal="center"/>
    </xf>
    <xf numFmtId="0" fontId="44" fillId="0" borderId="29" xfId="0" applyFont="1" applyFill="1" applyBorder="1"/>
    <xf numFmtId="0" fontId="13" fillId="0" borderId="66" xfId="0" applyFont="1" applyBorder="1" applyAlignment="1">
      <alignment horizontal="center"/>
    </xf>
    <xf numFmtId="0" fontId="40" fillId="0" borderId="42" xfId="0" applyFont="1" applyFill="1" applyBorder="1" applyAlignment="1">
      <alignment horizontal="center"/>
    </xf>
    <xf numFmtId="0" fontId="13" fillId="0" borderId="64" xfId="0" applyFont="1" applyBorder="1"/>
    <xf numFmtId="0" fontId="13" fillId="0" borderId="64" xfId="0" applyFont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43" fillId="3" borderId="13" xfId="0" applyFont="1" applyFill="1" applyBorder="1"/>
    <xf numFmtId="0" fontId="40" fillId="3" borderId="13" xfId="0" applyFont="1" applyFill="1" applyBorder="1" applyAlignment="1">
      <alignment horizontal="center"/>
    </xf>
    <xf numFmtId="0" fontId="40" fillId="3" borderId="62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43" fillId="3" borderId="27" xfId="0" applyFont="1" applyFill="1" applyBorder="1"/>
    <xf numFmtId="0" fontId="40" fillId="3" borderId="27" xfId="0" applyFont="1" applyFill="1" applyBorder="1" applyAlignment="1">
      <alignment horizontal="center"/>
    </xf>
    <xf numFmtId="0" fontId="40" fillId="3" borderId="42" xfId="0" applyFont="1" applyFill="1" applyBorder="1" applyAlignment="1">
      <alignment horizontal="center"/>
    </xf>
    <xf numFmtId="0" fontId="40" fillId="0" borderId="43" xfId="0" applyFont="1" applyFill="1" applyBorder="1" applyAlignment="1">
      <alignment horizontal="center"/>
    </xf>
    <xf numFmtId="0" fontId="0" fillId="0" borderId="67" xfId="0" applyBorder="1"/>
    <xf numFmtId="0" fontId="16" fillId="3" borderId="67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3" borderId="71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1" fontId="4" fillId="0" borderId="72" xfId="0" applyNumberFormat="1" applyFont="1" applyBorder="1" applyAlignment="1">
      <alignment horizontal="center"/>
    </xf>
    <xf numFmtId="1" fontId="4" fillId="0" borderId="73" xfId="0" applyNumberFormat="1" applyFont="1" applyBorder="1" applyAlignment="1">
      <alignment horizontal="center"/>
    </xf>
    <xf numFmtId="1" fontId="4" fillId="0" borderId="74" xfId="0" applyNumberFormat="1" applyFont="1" applyBorder="1" applyAlignment="1">
      <alignment horizontal="center"/>
    </xf>
    <xf numFmtId="1" fontId="4" fillId="3" borderId="75" xfId="0" applyNumberFormat="1" applyFont="1" applyFill="1" applyBorder="1" applyAlignment="1">
      <alignment horizontal="center"/>
    </xf>
    <xf numFmtId="1" fontId="4" fillId="3" borderId="60" xfId="0" applyNumberFormat="1" applyFont="1" applyFill="1" applyBorder="1" applyAlignment="1">
      <alignment horizontal="center"/>
    </xf>
    <xf numFmtId="1" fontId="4" fillId="0" borderId="60" xfId="0" applyNumberFormat="1" applyFont="1" applyBorder="1" applyAlignment="1">
      <alignment horizontal="center"/>
    </xf>
    <xf numFmtId="1" fontId="4" fillId="0" borderId="61" xfId="0" applyNumberFormat="1" applyFont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0" fontId="4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8" fillId="2" borderId="0" xfId="0" applyFont="1" applyFill="1" applyBorder="1"/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/>
    <xf numFmtId="0" fontId="14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/>
    </xf>
    <xf numFmtId="0" fontId="39" fillId="2" borderId="0" xfId="0" applyFont="1" applyFill="1" applyBorder="1"/>
    <xf numFmtId="1" fontId="39" fillId="2" borderId="0" xfId="2" applyNumberFormat="1" applyFont="1" applyFill="1" applyBorder="1" applyAlignment="1"/>
    <xf numFmtId="0" fontId="39" fillId="2" borderId="0" xfId="0" applyFont="1" applyFill="1" applyBorder="1" applyAlignment="1"/>
    <xf numFmtId="1" fontId="39" fillId="2" borderId="0" xfId="0" applyNumberFormat="1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/>
    </xf>
    <xf numFmtId="0" fontId="46" fillId="2" borderId="0" xfId="0" applyFont="1" applyFill="1" applyBorder="1"/>
    <xf numFmtId="1" fontId="46" fillId="2" borderId="0" xfId="2" applyNumberFormat="1" applyFont="1" applyFill="1" applyBorder="1" applyAlignment="1"/>
    <xf numFmtId="1" fontId="46" fillId="2" borderId="0" xfId="0" applyNumberFormat="1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left"/>
    </xf>
    <xf numFmtId="0" fontId="57" fillId="2" borderId="0" xfId="0" applyFont="1" applyFill="1" applyBorder="1"/>
    <xf numFmtId="0" fontId="46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24" fillId="2" borderId="0" xfId="0" applyFont="1" applyFill="1" applyBorder="1"/>
    <xf numFmtId="0" fontId="45" fillId="2" borderId="0" xfId="0" applyFont="1" applyFill="1" applyBorder="1"/>
    <xf numFmtId="0" fontId="45" fillId="2" borderId="0" xfId="0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" vertical="center"/>
    </xf>
    <xf numFmtId="0" fontId="47" fillId="2" borderId="0" xfId="0" applyFont="1" applyFill="1" applyBorder="1"/>
    <xf numFmtId="0" fontId="47" fillId="2" borderId="0" xfId="0" applyFont="1" applyFill="1" applyBorder="1" applyAlignment="1">
      <alignment horizontal="center"/>
    </xf>
    <xf numFmtId="0" fontId="47" fillId="2" borderId="0" xfId="0" applyFont="1" applyFill="1" applyBorder="1" applyAlignment="1">
      <alignment horizontal="center" vertical="center"/>
    </xf>
    <xf numFmtId="0" fontId="29" fillId="2" borderId="0" xfId="0" applyFont="1" applyFill="1" applyBorder="1"/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33" fillId="0" borderId="0" xfId="0" applyNumberFormat="1" applyFont="1" applyAlignment="1">
      <alignment horizont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41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20111106_КоммерТурнир" xfId="2"/>
  </cellStyles>
  <dxfs count="14"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21"/>
  <sheetViews>
    <sheetView zoomScale="80" zoomScaleNormal="80" zoomScaleSheetLayoutView="90" workbookViewId="0">
      <pane xSplit="2" ySplit="4" topLeftCell="C5" activePane="bottomRight" state="frozen"/>
      <selection activeCell="N13" sqref="N13"/>
      <selection pane="topRight" activeCell="N13" sqref="N13"/>
      <selection pane="bottomLeft" activeCell="N13" sqref="N13"/>
      <selection pane="bottomRight" activeCell="D41" sqref="D41"/>
    </sheetView>
  </sheetViews>
  <sheetFormatPr defaultRowHeight="12.75" x14ac:dyDescent="0.2"/>
  <cols>
    <col min="1" max="1" width="4.42578125" bestFit="1" customWidth="1"/>
    <col min="2" max="2" width="30.8554687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7109375" bestFit="1" customWidth="1"/>
    <col min="12" max="12" width="11.42578125" bestFit="1" customWidth="1"/>
    <col min="13" max="13" width="6.85546875" bestFit="1" customWidth="1"/>
  </cols>
  <sheetData>
    <row r="1" spans="1:17" ht="21" customHeight="1" x14ac:dyDescent="0.2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5"/>
      <c r="N1" s="45"/>
    </row>
    <row r="2" spans="1:17" ht="21" x14ac:dyDescent="0.2">
      <c r="A2" s="479" t="s">
        <v>75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5"/>
      <c r="N2" s="45"/>
    </row>
    <row r="3" spans="1:17" ht="13.5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45"/>
      <c r="N3" s="45"/>
    </row>
    <row r="4" spans="1:17" s="42" customFormat="1" ht="15.75" x14ac:dyDescent="0.25">
      <c r="A4" s="42" t="s">
        <v>35</v>
      </c>
      <c r="B4" s="1" t="s">
        <v>5</v>
      </c>
      <c r="C4" s="1" t="s">
        <v>7</v>
      </c>
      <c r="D4" s="1" t="s">
        <v>8</v>
      </c>
      <c r="E4" s="1" t="s">
        <v>2</v>
      </c>
      <c r="F4" s="1" t="s">
        <v>3</v>
      </c>
      <c r="G4" s="1" t="s">
        <v>4</v>
      </c>
      <c r="H4" s="1" t="s">
        <v>10</v>
      </c>
      <c r="I4" s="1" t="s">
        <v>6</v>
      </c>
      <c r="J4" s="1" t="s">
        <v>1</v>
      </c>
      <c r="K4" s="1" t="s">
        <v>9</v>
      </c>
      <c r="L4" s="239" t="s">
        <v>0</v>
      </c>
      <c r="M4" s="1" t="s">
        <v>11</v>
      </c>
      <c r="P4"/>
      <c r="Q4"/>
    </row>
    <row r="5" spans="1:17" s="37" customFormat="1" ht="23.25" customHeight="1" x14ac:dyDescent="0.25">
      <c r="A5" s="33">
        <v>1</v>
      </c>
      <c r="B5" s="34" t="s">
        <v>19</v>
      </c>
      <c r="C5" s="35">
        <v>2</v>
      </c>
      <c r="D5" s="35">
        <v>4</v>
      </c>
      <c r="E5" s="36">
        <v>186</v>
      </c>
      <c r="F5" s="36">
        <v>180</v>
      </c>
      <c r="G5" s="36">
        <v>172</v>
      </c>
      <c r="H5" s="36">
        <v>210</v>
      </c>
      <c r="I5" s="36">
        <v>0</v>
      </c>
      <c r="J5" s="36">
        <f t="shared" ref="J5:J17" si="0">SUM(E5:H5)+I5*3-MIN(E5:H5)</f>
        <v>576</v>
      </c>
      <c r="K5" s="36">
        <f t="shared" ref="K5:K17" si="1">MAX(E5:H5)+I5</f>
        <v>210</v>
      </c>
      <c r="L5" s="238">
        <f t="shared" ref="L5:L17" si="2">ROUND(J5/3,0)</f>
        <v>192</v>
      </c>
      <c r="M5" s="33">
        <v>18</v>
      </c>
      <c r="P5"/>
      <c r="Q5"/>
    </row>
    <row r="6" spans="1:17" s="37" customFormat="1" ht="23.25" customHeight="1" x14ac:dyDescent="0.25">
      <c r="A6" s="33">
        <f>A5+1</f>
        <v>2</v>
      </c>
      <c r="B6" s="34" t="s">
        <v>74</v>
      </c>
      <c r="C6" s="35">
        <v>4</v>
      </c>
      <c r="D6" s="35">
        <v>2</v>
      </c>
      <c r="E6" s="36">
        <v>176</v>
      </c>
      <c r="F6" s="36">
        <v>176</v>
      </c>
      <c r="G6" s="36">
        <v>144</v>
      </c>
      <c r="H6" s="238">
        <v>211</v>
      </c>
      <c r="I6" s="36">
        <v>0</v>
      </c>
      <c r="J6" s="36">
        <f t="shared" si="0"/>
        <v>563</v>
      </c>
      <c r="K6" s="36">
        <f t="shared" si="1"/>
        <v>211</v>
      </c>
      <c r="L6" s="36">
        <f t="shared" si="2"/>
        <v>188</v>
      </c>
      <c r="M6" s="33">
        <v>16</v>
      </c>
      <c r="P6"/>
      <c r="Q6"/>
    </row>
    <row r="7" spans="1:17" s="37" customFormat="1" ht="23.25" customHeight="1" x14ac:dyDescent="0.25">
      <c r="A7" s="33">
        <f t="shared" ref="A7:A17" si="3">A6+1</f>
        <v>3</v>
      </c>
      <c r="B7" s="34" t="s">
        <v>72</v>
      </c>
      <c r="C7" s="35">
        <v>4</v>
      </c>
      <c r="D7" s="35">
        <v>3</v>
      </c>
      <c r="E7" s="36">
        <v>179</v>
      </c>
      <c r="F7" s="36">
        <v>201</v>
      </c>
      <c r="G7" s="36">
        <v>166</v>
      </c>
      <c r="H7" s="36">
        <v>170</v>
      </c>
      <c r="I7" s="36">
        <v>0</v>
      </c>
      <c r="J7" s="36">
        <f t="shared" si="0"/>
        <v>550</v>
      </c>
      <c r="K7" s="36">
        <f t="shared" si="1"/>
        <v>201</v>
      </c>
      <c r="L7" s="36">
        <f t="shared" si="2"/>
        <v>183</v>
      </c>
      <c r="M7" s="33">
        <v>14</v>
      </c>
      <c r="P7"/>
      <c r="Q7"/>
    </row>
    <row r="8" spans="1:17" s="37" customFormat="1" ht="23.25" customHeight="1" x14ac:dyDescent="0.25">
      <c r="A8" s="33">
        <f t="shared" si="3"/>
        <v>4</v>
      </c>
      <c r="B8" s="34" t="s">
        <v>34</v>
      </c>
      <c r="C8" s="35">
        <v>4</v>
      </c>
      <c r="D8" s="35">
        <v>1</v>
      </c>
      <c r="E8" s="36">
        <v>142</v>
      </c>
      <c r="F8" s="36">
        <v>188</v>
      </c>
      <c r="G8" s="36">
        <v>184</v>
      </c>
      <c r="H8" s="36">
        <v>160</v>
      </c>
      <c r="I8" s="36">
        <v>0</v>
      </c>
      <c r="J8" s="36">
        <f t="shared" si="0"/>
        <v>532</v>
      </c>
      <c r="K8" s="36">
        <f t="shared" si="1"/>
        <v>188</v>
      </c>
      <c r="L8" s="36">
        <f t="shared" si="2"/>
        <v>177</v>
      </c>
      <c r="M8" s="33">
        <v>12</v>
      </c>
      <c r="P8"/>
      <c r="Q8"/>
    </row>
    <row r="9" spans="1:17" s="41" customFormat="1" ht="23.25" customHeight="1" x14ac:dyDescent="0.25">
      <c r="A9" s="33">
        <f t="shared" si="3"/>
        <v>5</v>
      </c>
      <c r="B9" s="34" t="s">
        <v>33</v>
      </c>
      <c r="C9" s="35">
        <v>2</v>
      </c>
      <c r="D9" s="35">
        <v>1</v>
      </c>
      <c r="E9" s="36">
        <v>205</v>
      </c>
      <c r="F9" s="36">
        <v>153</v>
      </c>
      <c r="G9" s="36">
        <v>151</v>
      </c>
      <c r="H9" s="36">
        <v>171</v>
      </c>
      <c r="I9" s="36">
        <v>0</v>
      </c>
      <c r="J9" s="36">
        <f t="shared" si="0"/>
        <v>529</v>
      </c>
      <c r="K9" s="36">
        <f t="shared" si="1"/>
        <v>205</v>
      </c>
      <c r="L9" s="240">
        <f t="shared" si="2"/>
        <v>176</v>
      </c>
      <c r="M9" s="241">
        <v>10</v>
      </c>
      <c r="P9"/>
      <c r="Q9"/>
    </row>
    <row r="10" spans="1:17" s="41" customFormat="1" ht="23.25" customHeight="1" x14ac:dyDescent="0.25">
      <c r="A10" s="33">
        <f t="shared" si="3"/>
        <v>6</v>
      </c>
      <c r="B10" s="34" t="s">
        <v>16</v>
      </c>
      <c r="C10" s="35">
        <v>2</v>
      </c>
      <c r="D10" s="35">
        <v>3</v>
      </c>
      <c r="E10" s="36">
        <v>157</v>
      </c>
      <c r="F10" s="36">
        <v>199</v>
      </c>
      <c r="G10" s="36">
        <v>163</v>
      </c>
      <c r="H10" s="36">
        <v>167</v>
      </c>
      <c r="I10" s="36">
        <v>0</v>
      </c>
      <c r="J10" s="36">
        <f t="shared" si="0"/>
        <v>529</v>
      </c>
      <c r="K10" s="36">
        <f t="shared" si="1"/>
        <v>199</v>
      </c>
      <c r="L10" s="240">
        <f t="shared" si="2"/>
        <v>176</v>
      </c>
      <c r="M10" s="241">
        <v>10</v>
      </c>
      <c r="P10"/>
      <c r="Q10"/>
    </row>
    <row r="11" spans="1:17" s="41" customFormat="1" ht="23.25" customHeight="1" x14ac:dyDescent="0.25">
      <c r="A11" s="33">
        <f t="shared" si="3"/>
        <v>7</v>
      </c>
      <c r="B11" s="38" t="s">
        <v>13</v>
      </c>
      <c r="C11" s="39">
        <v>2</v>
      </c>
      <c r="D11" s="39">
        <v>2</v>
      </c>
      <c r="E11" s="40">
        <v>166</v>
      </c>
      <c r="F11" s="40">
        <v>154</v>
      </c>
      <c r="G11" s="40">
        <v>178</v>
      </c>
      <c r="H11" s="40">
        <v>126</v>
      </c>
      <c r="I11" s="40">
        <v>8</v>
      </c>
      <c r="J11" s="40">
        <f t="shared" si="0"/>
        <v>522</v>
      </c>
      <c r="K11" s="40">
        <f t="shared" si="1"/>
        <v>186</v>
      </c>
      <c r="L11" s="40">
        <f t="shared" si="2"/>
        <v>174</v>
      </c>
      <c r="M11" s="33">
        <v>7</v>
      </c>
      <c r="P11"/>
      <c r="Q11"/>
    </row>
    <row r="12" spans="1:17" s="41" customFormat="1" ht="23.25" customHeight="1" x14ac:dyDescent="0.25">
      <c r="A12" s="33">
        <f t="shared" si="3"/>
        <v>8</v>
      </c>
      <c r="B12" s="38" t="s">
        <v>15</v>
      </c>
      <c r="C12" s="39">
        <v>1</v>
      </c>
      <c r="D12" s="39">
        <v>2</v>
      </c>
      <c r="E12" s="40">
        <v>138</v>
      </c>
      <c r="F12" s="40">
        <v>150</v>
      </c>
      <c r="G12" s="40">
        <v>178</v>
      </c>
      <c r="H12" s="40">
        <v>159</v>
      </c>
      <c r="I12" s="40">
        <v>8</v>
      </c>
      <c r="J12" s="40">
        <f t="shared" si="0"/>
        <v>511</v>
      </c>
      <c r="K12" s="40">
        <f t="shared" si="1"/>
        <v>186</v>
      </c>
      <c r="L12" s="242">
        <f t="shared" si="2"/>
        <v>170</v>
      </c>
      <c r="M12" s="241">
        <v>6</v>
      </c>
      <c r="P12"/>
      <c r="Q12"/>
    </row>
    <row r="13" spans="1:17" s="41" customFormat="1" ht="23.25" customHeight="1" x14ac:dyDescent="0.25">
      <c r="A13" s="33">
        <f t="shared" si="3"/>
        <v>9</v>
      </c>
      <c r="B13" s="38" t="s">
        <v>20</v>
      </c>
      <c r="C13" s="148">
        <v>3</v>
      </c>
      <c r="D13" s="148">
        <v>1</v>
      </c>
      <c r="E13" s="149">
        <v>157</v>
      </c>
      <c r="F13" s="149">
        <v>170</v>
      </c>
      <c r="G13" s="149">
        <v>128</v>
      </c>
      <c r="H13" s="149">
        <v>159</v>
      </c>
      <c r="I13" s="149">
        <v>8</v>
      </c>
      <c r="J13" s="149">
        <f t="shared" si="0"/>
        <v>510</v>
      </c>
      <c r="K13" s="149">
        <f t="shared" si="1"/>
        <v>178</v>
      </c>
      <c r="L13" s="242">
        <f t="shared" si="2"/>
        <v>170</v>
      </c>
      <c r="M13" s="241">
        <v>6</v>
      </c>
      <c r="P13"/>
      <c r="Q13"/>
    </row>
    <row r="14" spans="1:17" s="37" customFormat="1" ht="23.25" customHeight="1" x14ac:dyDescent="0.25">
      <c r="A14" s="33">
        <f t="shared" si="3"/>
        <v>10</v>
      </c>
      <c r="B14" s="38" t="s">
        <v>14</v>
      </c>
      <c r="C14" s="148">
        <v>3</v>
      </c>
      <c r="D14" s="148">
        <v>2</v>
      </c>
      <c r="E14" s="149">
        <v>136</v>
      </c>
      <c r="F14" s="149">
        <v>145</v>
      </c>
      <c r="G14" s="149">
        <v>201</v>
      </c>
      <c r="H14" s="149">
        <v>116</v>
      </c>
      <c r="I14" s="149">
        <v>8</v>
      </c>
      <c r="J14" s="149">
        <f t="shared" si="0"/>
        <v>506</v>
      </c>
      <c r="K14" s="149">
        <f t="shared" si="1"/>
        <v>209</v>
      </c>
      <c r="L14" s="149">
        <f t="shared" si="2"/>
        <v>169</v>
      </c>
      <c r="M14" s="147">
        <v>4</v>
      </c>
      <c r="P14"/>
      <c r="Q14"/>
    </row>
    <row r="15" spans="1:17" s="41" customFormat="1" ht="23.25" customHeight="1" x14ac:dyDescent="0.25">
      <c r="A15" s="33">
        <f t="shared" si="3"/>
        <v>11</v>
      </c>
      <c r="B15" s="34" t="s">
        <v>73</v>
      </c>
      <c r="C15" s="35">
        <v>4</v>
      </c>
      <c r="D15" s="35">
        <v>4</v>
      </c>
      <c r="E15" s="36">
        <v>113</v>
      </c>
      <c r="F15" s="36">
        <v>136</v>
      </c>
      <c r="G15" s="36">
        <v>187</v>
      </c>
      <c r="H15" s="36">
        <v>136</v>
      </c>
      <c r="I15" s="36">
        <v>0</v>
      </c>
      <c r="J15" s="36">
        <f t="shared" si="0"/>
        <v>459</v>
      </c>
      <c r="K15" s="36">
        <f t="shared" si="1"/>
        <v>187</v>
      </c>
      <c r="L15" s="36">
        <f t="shared" si="2"/>
        <v>153</v>
      </c>
      <c r="M15" s="147">
        <v>3</v>
      </c>
      <c r="P15"/>
      <c r="Q15"/>
    </row>
    <row r="16" spans="1:17" s="131" customFormat="1" ht="23.25" customHeight="1" x14ac:dyDescent="0.25">
      <c r="A16" s="33">
        <f t="shared" si="3"/>
        <v>12</v>
      </c>
      <c r="B16" s="38" t="s">
        <v>38</v>
      </c>
      <c r="C16" s="39">
        <v>1</v>
      </c>
      <c r="D16" s="39">
        <v>1</v>
      </c>
      <c r="E16" s="40">
        <v>134</v>
      </c>
      <c r="F16" s="40">
        <v>134</v>
      </c>
      <c r="G16" s="40">
        <v>102</v>
      </c>
      <c r="H16" s="40">
        <v>137</v>
      </c>
      <c r="I16" s="40">
        <v>8</v>
      </c>
      <c r="J16" s="40">
        <f t="shared" si="0"/>
        <v>429</v>
      </c>
      <c r="K16" s="40">
        <f t="shared" si="1"/>
        <v>145</v>
      </c>
      <c r="L16" s="40">
        <f t="shared" si="2"/>
        <v>143</v>
      </c>
      <c r="M16" s="33">
        <v>2</v>
      </c>
      <c r="P16"/>
      <c r="Q16"/>
    </row>
    <row r="17" spans="1:17" s="133" customFormat="1" ht="23.25" customHeight="1" x14ac:dyDescent="0.25">
      <c r="A17" s="33">
        <f t="shared" si="3"/>
        <v>13</v>
      </c>
      <c r="B17" s="34" t="s">
        <v>18</v>
      </c>
      <c r="C17" s="35">
        <v>3</v>
      </c>
      <c r="D17" s="35">
        <v>4</v>
      </c>
      <c r="E17" s="36">
        <v>91</v>
      </c>
      <c r="F17" s="36">
        <v>91</v>
      </c>
      <c r="G17" s="36">
        <v>163</v>
      </c>
      <c r="H17" s="36">
        <v>141</v>
      </c>
      <c r="I17" s="36">
        <v>0</v>
      </c>
      <c r="J17" s="36">
        <f t="shared" si="0"/>
        <v>395</v>
      </c>
      <c r="K17" s="36">
        <f t="shared" si="1"/>
        <v>163</v>
      </c>
      <c r="L17" s="146">
        <f t="shared" si="2"/>
        <v>132</v>
      </c>
      <c r="M17" s="33">
        <v>1</v>
      </c>
      <c r="P17"/>
      <c r="Q17"/>
    </row>
    <row r="19" spans="1:17" s="2" customFormat="1" ht="21" x14ac:dyDescent="0.35">
      <c r="B19" s="65" t="str">
        <f>B6</f>
        <v>Ермолаев Кирилл</v>
      </c>
      <c r="C19" s="25" t="s">
        <v>45</v>
      </c>
      <c r="D19" s="201">
        <f>H6</f>
        <v>211</v>
      </c>
      <c r="E19" s="66" t="s">
        <v>41</v>
      </c>
      <c r="F19" s="67"/>
      <c r="G19" s="58"/>
      <c r="H19" s="58"/>
      <c r="I19" s="58"/>
      <c r="J19" s="58"/>
      <c r="K19" s="25"/>
      <c r="L19" s="25"/>
      <c r="P19"/>
      <c r="Q19"/>
    </row>
    <row r="20" spans="1:17" s="2" customFormat="1" ht="21" x14ac:dyDescent="0.35">
      <c r="B20" s="57"/>
      <c r="C20" s="25"/>
      <c r="D20" s="202"/>
      <c r="E20" s="59"/>
      <c r="F20" s="58"/>
      <c r="G20" s="58"/>
      <c r="H20" s="58"/>
      <c r="I20" s="58"/>
      <c r="J20" s="58"/>
      <c r="K20" s="25"/>
      <c r="L20" s="25"/>
      <c r="P20"/>
      <c r="Q20"/>
    </row>
    <row r="21" spans="1:17" s="61" customFormat="1" ht="21" x14ac:dyDescent="0.35">
      <c r="B21" s="62" t="str">
        <f>B5</f>
        <v>Куклин Игорь</v>
      </c>
      <c r="C21" s="64" t="s">
        <v>45</v>
      </c>
      <c r="D21" s="201">
        <f>L5</f>
        <v>192</v>
      </c>
      <c r="E21" s="60" t="s">
        <v>42</v>
      </c>
      <c r="F21" s="63"/>
      <c r="G21" s="63"/>
      <c r="H21" s="63"/>
      <c r="I21" s="63"/>
      <c r="J21" s="63"/>
      <c r="K21" s="64"/>
      <c r="L21" s="64"/>
      <c r="P21"/>
      <c r="Q21"/>
    </row>
  </sheetData>
  <mergeCells count="2">
    <mergeCell ref="A1:L1"/>
    <mergeCell ref="A2:L2"/>
  </mergeCells>
  <phoneticPr fontId="2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1"/>
  <sheetViews>
    <sheetView zoomScaleNormal="100" zoomScaleSheetLayoutView="92" workbookViewId="0">
      <pane xSplit="2" ySplit="1" topLeftCell="C2" activePane="bottomRight" state="frozen"/>
      <selection activeCell="B6" sqref="B6:C12"/>
      <selection pane="topRight" activeCell="B6" sqref="B6:C12"/>
      <selection pane="bottomLeft" activeCell="B6" sqref="B6:C12"/>
      <selection pane="bottomRight" activeCell="M6" sqref="M6:M24"/>
    </sheetView>
  </sheetViews>
  <sheetFormatPr defaultRowHeight="18" x14ac:dyDescent="0.25"/>
  <cols>
    <col min="1" max="1" width="4.42578125" style="14" bestFit="1" customWidth="1"/>
    <col min="2" max="2" width="29" style="11" bestFit="1" customWidth="1"/>
    <col min="3" max="3" width="4.42578125" style="11" bestFit="1" customWidth="1"/>
    <col min="4" max="4" width="6" style="11" bestFit="1" customWidth="1"/>
    <col min="5" max="8" width="4.85546875" style="11" customWidth="1"/>
    <col min="9" max="9" width="6" style="11" bestFit="1" customWidth="1"/>
    <col min="10" max="10" width="7" style="11" bestFit="1" customWidth="1"/>
    <col min="11" max="12" width="6.28515625" style="11" bestFit="1" customWidth="1"/>
    <col min="13" max="13" width="5.7109375" style="311" bestFit="1" customWidth="1"/>
    <col min="14" max="14" width="6.85546875" style="11" bestFit="1" customWidth="1"/>
    <col min="15" max="16384" width="9.140625" style="11"/>
  </cols>
  <sheetData>
    <row r="1" spans="1:15" s="18" customFormat="1" ht="21" x14ac:dyDescent="0.25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17"/>
    </row>
    <row r="2" spans="1:15" s="12" customFormat="1" ht="21" x14ac:dyDescent="0.25">
      <c r="A2" s="479" t="s">
        <v>94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O2" s="185"/>
    </row>
    <row r="3" spans="1:15" s="15" customFormat="1" ht="21.75" thickBo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306"/>
      <c r="O3" s="185"/>
    </row>
    <row r="4" spans="1:15" s="186" customFormat="1" x14ac:dyDescent="0.25">
      <c r="A4" s="210"/>
      <c r="B4" s="208"/>
      <c r="C4" s="208"/>
      <c r="D4" s="209"/>
      <c r="E4" s="209" t="s">
        <v>35</v>
      </c>
      <c r="F4" s="484" t="s">
        <v>39</v>
      </c>
      <c r="G4" s="485"/>
      <c r="H4" s="486"/>
      <c r="I4" s="208"/>
      <c r="J4" s="208"/>
      <c r="K4" s="208"/>
      <c r="L4" s="208"/>
      <c r="M4" s="307"/>
      <c r="O4" s="187"/>
    </row>
    <row r="5" spans="1:15" s="13" customFormat="1" ht="18.75" thickBot="1" x14ac:dyDescent="0.3">
      <c r="A5" s="211" t="s">
        <v>35</v>
      </c>
      <c r="B5" s="212" t="s">
        <v>5</v>
      </c>
      <c r="C5" s="213" t="s">
        <v>40</v>
      </c>
      <c r="D5" s="213" t="s">
        <v>32</v>
      </c>
      <c r="E5" s="214">
        <v>1</v>
      </c>
      <c r="F5" s="214">
        <v>2</v>
      </c>
      <c r="G5" s="214">
        <v>3</v>
      </c>
      <c r="H5" s="214">
        <v>4</v>
      </c>
      <c r="I5" s="214" t="s">
        <v>31</v>
      </c>
      <c r="J5" s="214" t="s">
        <v>1</v>
      </c>
      <c r="K5" s="214" t="s">
        <v>43</v>
      </c>
      <c r="L5" s="214" t="s">
        <v>44</v>
      </c>
      <c r="M5" s="215" t="s">
        <v>11</v>
      </c>
      <c r="O5" s="11"/>
    </row>
    <row r="6" spans="1:15" s="186" customFormat="1" x14ac:dyDescent="0.25">
      <c r="A6" s="312">
        <v>1</v>
      </c>
      <c r="B6" s="313" t="s">
        <v>74</v>
      </c>
      <c r="C6" s="314">
        <v>4</v>
      </c>
      <c r="D6" s="314">
        <v>3</v>
      </c>
      <c r="E6" s="315">
        <v>202</v>
      </c>
      <c r="F6" s="315">
        <v>212</v>
      </c>
      <c r="G6" s="315">
        <v>185</v>
      </c>
      <c r="H6" s="315">
        <v>169</v>
      </c>
      <c r="I6" s="316">
        <v>0</v>
      </c>
      <c r="J6" s="316">
        <f t="shared" ref="J6:J24" si="0">SUM(E6:H6)+I6*3-MIN(E6:H6)</f>
        <v>599</v>
      </c>
      <c r="K6" s="317">
        <f t="shared" ref="K6:K24" si="1">MAX(E6:H6)+I6</f>
        <v>212</v>
      </c>
      <c r="L6" s="324">
        <f t="shared" ref="L6:L24" si="2">ROUND(J6/3,0)</f>
        <v>200</v>
      </c>
      <c r="M6" s="319">
        <v>36</v>
      </c>
      <c r="O6" s="187"/>
    </row>
    <row r="7" spans="1:15" s="131" customFormat="1" x14ac:dyDescent="0.25">
      <c r="A7" s="130">
        <f t="shared" ref="A7:A24" si="3">A6+1</f>
        <v>2</v>
      </c>
      <c r="B7" s="84" t="s">
        <v>13</v>
      </c>
      <c r="C7" s="23">
        <v>2</v>
      </c>
      <c r="D7" s="23">
        <v>2</v>
      </c>
      <c r="E7" s="105">
        <v>146</v>
      </c>
      <c r="F7" s="105">
        <v>179</v>
      </c>
      <c r="G7" s="293">
        <v>216</v>
      </c>
      <c r="H7" s="105">
        <v>180</v>
      </c>
      <c r="I7" s="24">
        <v>8</v>
      </c>
      <c r="J7" s="24">
        <f t="shared" si="0"/>
        <v>599</v>
      </c>
      <c r="K7" s="24">
        <f t="shared" si="1"/>
        <v>224</v>
      </c>
      <c r="L7" s="294">
        <f t="shared" si="2"/>
        <v>200</v>
      </c>
      <c r="M7" s="308">
        <v>36</v>
      </c>
      <c r="O7" s="5"/>
    </row>
    <row r="8" spans="1:15" s="131" customFormat="1" x14ac:dyDescent="0.25">
      <c r="A8" s="79">
        <f t="shared" si="3"/>
        <v>3</v>
      </c>
      <c r="B8" s="83" t="s">
        <v>59</v>
      </c>
      <c r="C8" s="49">
        <v>2</v>
      </c>
      <c r="D8" s="49">
        <v>4</v>
      </c>
      <c r="E8" s="85">
        <v>185</v>
      </c>
      <c r="F8" s="85">
        <v>160</v>
      </c>
      <c r="G8" s="85">
        <v>190</v>
      </c>
      <c r="H8" s="85">
        <v>202</v>
      </c>
      <c r="I8" s="50">
        <v>0</v>
      </c>
      <c r="J8" s="50">
        <f t="shared" si="0"/>
        <v>577</v>
      </c>
      <c r="K8" s="50">
        <f t="shared" si="1"/>
        <v>202</v>
      </c>
      <c r="L8" s="90">
        <f t="shared" si="2"/>
        <v>192</v>
      </c>
      <c r="M8" s="320">
        <v>30</v>
      </c>
      <c r="O8" s="5"/>
    </row>
    <row r="9" spans="1:15" customFormat="1" ht="15.75" x14ac:dyDescent="0.25">
      <c r="A9" s="79">
        <f t="shared" si="3"/>
        <v>4</v>
      </c>
      <c r="B9" s="83" t="s">
        <v>12</v>
      </c>
      <c r="C9" s="49">
        <v>3</v>
      </c>
      <c r="D9" s="49">
        <v>1</v>
      </c>
      <c r="E9" s="85">
        <v>193</v>
      </c>
      <c r="F9" s="85">
        <v>193</v>
      </c>
      <c r="G9" s="85">
        <v>178</v>
      </c>
      <c r="H9" s="85">
        <v>187</v>
      </c>
      <c r="I9" s="50">
        <v>0</v>
      </c>
      <c r="J9" s="50">
        <f t="shared" si="0"/>
        <v>573</v>
      </c>
      <c r="K9" s="53">
        <f t="shared" si="1"/>
        <v>193</v>
      </c>
      <c r="L9" s="90">
        <f t="shared" si="2"/>
        <v>191</v>
      </c>
      <c r="M9" s="321">
        <v>27</v>
      </c>
    </row>
    <row r="10" spans="1:15" customFormat="1" ht="15.75" x14ac:dyDescent="0.25">
      <c r="A10" s="79">
        <f t="shared" si="3"/>
        <v>5</v>
      </c>
      <c r="B10" s="83" t="s">
        <v>19</v>
      </c>
      <c r="C10" s="49">
        <v>1</v>
      </c>
      <c r="D10" s="49">
        <v>4</v>
      </c>
      <c r="E10" s="85">
        <v>144</v>
      </c>
      <c r="F10" s="85">
        <v>178</v>
      </c>
      <c r="G10" s="85">
        <v>176</v>
      </c>
      <c r="H10" s="85">
        <v>214</v>
      </c>
      <c r="I10" s="50">
        <v>0</v>
      </c>
      <c r="J10" s="50">
        <f t="shared" si="0"/>
        <v>568</v>
      </c>
      <c r="K10" s="53">
        <f t="shared" si="1"/>
        <v>214</v>
      </c>
      <c r="L10" s="90">
        <f t="shared" si="2"/>
        <v>189</v>
      </c>
      <c r="M10" s="321">
        <v>24</v>
      </c>
    </row>
    <row r="11" spans="1:15" s="131" customFormat="1" x14ac:dyDescent="0.25">
      <c r="A11" s="130">
        <f t="shared" si="3"/>
        <v>6</v>
      </c>
      <c r="B11" s="84" t="s">
        <v>15</v>
      </c>
      <c r="C11" s="23">
        <v>2</v>
      </c>
      <c r="D11" s="23">
        <v>5</v>
      </c>
      <c r="E11" s="105">
        <v>168</v>
      </c>
      <c r="F11" s="105">
        <v>104</v>
      </c>
      <c r="G11" s="105">
        <v>185</v>
      </c>
      <c r="H11" s="105">
        <v>159</v>
      </c>
      <c r="I11" s="24">
        <v>8</v>
      </c>
      <c r="J11" s="24">
        <f t="shared" si="0"/>
        <v>536</v>
      </c>
      <c r="K11" s="119">
        <f t="shared" si="1"/>
        <v>193</v>
      </c>
      <c r="L11" s="97">
        <f t="shared" si="2"/>
        <v>179</v>
      </c>
      <c r="M11" s="322">
        <v>21</v>
      </c>
      <c r="O11" s="5"/>
    </row>
    <row r="12" spans="1:15" s="10" customFormat="1" x14ac:dyDescent="0.25">
      <c r="A12" s="132">
        <f t="shared" si="3"/>
        <v>7</v>
      </c>
      <c r="B12" s="83" t="s">
        <v>18</v>
      </c>
      <c r="C12" s="30">
        <v>4</v>
      </c>
      <c r="D12" s="30">
        <v>5</v>
      </c>
      <c r="E12" s="87">
        <v>168</v>
      </c>
      <c r="F12" s="87">
        <v>159</v>
      </c>
      <c r="G12" s="87">
        <v>185</v>
      </c>
      <c r="H12" s="87">
        <v>180</v>
      </c>
      <c r="I12" s="53">
        <v>0</v>
      </c>
      <c r="J12" s="53">
        <f t="shared" si="0"/>
        <v>533</v>
      </c>
      <c r="K12" s="53">
        <f t="shared" si="1"/>
        <v>185</v>
      </c>
      <c r="L12" s="90">
        <f t="shared" si="2"/>
        <v>178</v>
      </c>
      <c r="M12" s="320">
        <v>18</v>
      </c>
      <c r="O12" s="5"/>
    </row>
    <row r="13" spans="1:15" s="131" customFormat="1" x14ac:dyDescent="0.25">
      <c r="A13" s="130">
        <f t="shared" si="3"/>
        <v>8</v>
      </c>
      <c r="B13" s="84" t="s">
        <v>20</v>
      </c>
      <c r="C13" s="23">
        <v>3</v>
      </c>
      <c r="D13" s="23">
        <v>2</v>
      </c>
      <c r="E13" s="105">
        <v>169</v>
      </c>
      <c r="F13" s="105">
        <v>162</v>
      </c>
      <c r="G13" s="105">
        <v>158</v>
      </c>
      <c r="H13" s="105">
        <v>163</v>
      </c>
      <c r="I13" s="24">
        <v>8</v>
      </c>
      <c r="J13" s="24">
        <f t="shared" si="0"/>
        <v>518</v>
      </c>
      <c r="K13" s="24">
        <f t="shared" si="1"/>
        <v>177</v>
      </c>
      <c r="L13" s="97">
        <f t="shared" si="2"/>
        <v>173</v>
      </c>
      <c r="M13" s="308">
        <v>16</v>
      </c>
      <c r="O13" s="5"/>
    </row>
    <row r="14" spans="1:15" s="131" customFormat="1" x14ac:dyDescent="0.25">
      <c r="A14" s="79">
        <f t="shared" si="3"/>
        <v>9</v>
      </c>
      <c r="B14" s="83" t="s">
        <v>16</v>
      </c>
      <c r="C14" s="49">
        <v>2</v>
      </c>
      <c r="D14" s="49">
        <v>1</v>
      </c>
      <c r="E14" s="85">
        <v>148</v>
      </c>
      <c r="F14" s="85">
        <v>187</v>
      </c>
      <c r="G14" s="85">
        <v>161</v>
      </c>
      <c r="H14" s="85">
        <v>166</v>
      </c>
      <c r="I14" s="50">
        <v>0</v>
      </c>
      <c r="J14" s="50">
        <f t="shared" si="0"/>
        <v>514</v>
      </c>
      <c r="K14" s="53">
        <f t="shared" si="1"/>
        <v>187</v>
      </c>
      <c r="L14" s="90">
        <f t="shared" si="2"/>
        <v>171</v>
      </c>
      <c r="M14" s="321">
        <v>14</v>
      </c>
      <c r="O14" s="5"/>
    </row>
    <row r="15" spans="1:15" s="131" customFormat="1" x14ac:dyDescent="0.25">
      <c r="A15" s="130">
        <f t="shared" si="3"/>
        <v>10</v>
      </c>
      <c r="B15" s="84" t="s">
        <v>17</v>
      </c>
      <c r="C15" s="23">
        <v>1</v>
      </c>
      <c r="D15" s="23">
        <v>5</v>
      </c>
      <c r="E15" s="105">
        <v>131</v>
      </c>
      <c r="F15" s="105">
        <v>151</v>
      </c>
      <c r="G15" s="105">
        <v>177</v>
      </c>
      <c r="H15" s="105">
        <v>144</v>
      </c>
      <c r="I15" s="24">
        <v>8</v>
      </c>
      <c r="J15" s="24">
        <f t="shared" si="0"/>
        <v>496</v>
      </c>
      <c r="K15" s="24">
        <f t="shared" si="1"/>
        <v>185</v>
      </c>
      <c r="L15" s="97">
        <f t="shared" si="2"/>
        <v>165</v>
      </c>
      <c r="M15" s="308">
        <v>12</v>
      </c>
      <c r="O15" s="5"/>
    </row>
    <row r="16" spans="1:15" s="131" customFormat="1" x14ac:dyDescent="0.25">
      <c r="A16" s="79">
        <f t="shared" si="3"/>
        <v>11</v>
      </c>
      <c r="B16" s="83" t="s">
        <v>34</v>
      </c>
      <c r="C16" s="49">
        <v>3</v>
      </c>
      <c r="D16" s="49">
        <v>3</v>
      </c>
      <c r="E16" s="85">
        <v>164</v>
      </c>
      <c r="F16" s="85">
        <v>180</v>
      </c>
      <c r="G16" s="85">
        <v>148</v>
      </c>
      <c r="H16" s="85">
        <v>137</v>
      </c>
      <c r="I16" s="50">
        <v>0</v>
      </c>
      <c r="J16" s="50">
        <f t="shared" si="0"/>
        <v>492</v>
      </c>
      <c r="K16" s="53">
        <f t="shared" si="1"/>
        <v>180</v>
      </c>
      <c r="L16" s="90">
        <f t="shared" si="2"/>
        <v>164</v>
      </c>
      <c r="M16" s="321">
        <v>10</v>
      </c>
      <c r="O16" s="5"/>
    </row>
    <row r="17" spans="1:15" s="133" customFormat="1" x14ac:dyDescent="0.25">
      <c r="A17" s="132">
        <f t="shared" si="3"/>
        <v>12</v>
      </c>
      <c r="B17" s="83" t="s">
        <v>33</v>
      </c>
      <c r="C17" s="30">
        <v>3</v>
      </c>
      <c r="D17" s="30">
        <v>5</v>
      </c>
      <c r="E17" s="87">
        <v>146</v>
      </c>
      <c r="F17" s="87">
        <v>156</v>
      </c>
      <c r="G17" s="87">
        <v>170</v>
      </c>
      <c r="H17" s="87">
        <v>160</v>
      </c>
      <c r="I17" s="53">
        <v>0</v>
      </c>
      <c r="J17" s="53">
        <f t="shared" si="0"/>
        <v>486</v>
      </c>
      <c r="K17" s="53">
        <f t="shared" si="1"/>
        <v>170</v>
      </c>
      <c r="L17" s="90">
        <f t="shared" si="2"/>
        <v>162</v>
      </c>
      <c r="M17" s="309">
        <v>8</v>
      </c>
      <c r="O17" s="5"/>
    </row>
    <row r="18" spans="1:15" customFormat="1" ht="15.75" x14ac:dyDescent="0.25">
      <c r="A18" s="130">
        <f t="shared" si="3"/>
        <v>13</v>
      </c>
      <c r="B18" s="84" t="s">
        <v>14</v>
      </c>
      <c r="C18" s="23">
        <v>2</v>
      </c>
      <c r="D18" s="23">
        <v>3</v>
      </c>
      <c r="E18" s="105">
        <v>140</v>
      </c>
      <c r="F18" s="105">
        <v>140</v>
      </c>
      <c r="G18" s="105">
        <v>144</v>
      </c>
      <c r="H18" s="105">
        <v>171</v>
      </c>
      <c r="I18" s="24">
        <v>8</v>
      </c>
      <c r="J18" s="24">
        <f t="shared" si="0"/>
        <v>479</v>
      </c>
      <c r="K18" s="24">
        <f t="shared" si="1"/>
        <v>179</v>
      </c>
      <c r="L18" s="97">
        <f t="shared" si="2"/>
        <v>160</v>
      </c>
      <c r="M18" s="308">
        <v>7</v>
      </c>
    </row>
    <row r="19" spans="1:15" customFormat="1" ht="15.75" x14ac:dyDescent="0.25">
      <c r="A19" s="318">
        <f t="shared" si="3"/>
        <v>14</v>
      </c>
      <c r="B19" s="84" t="s">
        <v>84</v>
      </c>
      <c r="C19" s="23">
        <v>1</v>
      </c>
      <c r="D19" s="23">
        <v>1</v>
      </c>
      <c r="E19" s="86">
        <v>147</v>
      </c>
      <c r="F19" s="86">
        <v>152</v>
      </c>
      <c r="G19" s="86">
        <v>126</v>
      </c>
      <c r="H19" s="86">
        <v>145</v>
      </c>
      <c r="I19" s="52">
        <v>8</v>
      </c>
      <c r="J19" s="52">
        <f t="shared" si="0"/>
        <v>468</v>
      </c>
      <c r="K19" s="52">
        <f t="shared" si="1"/>
        <v>160</v>
      </c>
      <c r="L19" s="89">
        <f t="shared" si="2"/>
        <v>156</v>
      </c>
      <c r="M19" s="322">
        <v>6</v>
      </c>
    </row>
    <row r="20" spans="1:15" customFormat="1" ht="15.75" x14ac:dyDescent="0.25">
      <c r="A20" s="318">
        <f t="shared" si="3"/>
        <v>15</v>
      </c>
      <c r="B20" s="84" t="s">
        <v>95</v>
      </c>
      <c r="C20" s="23">
        <v>1</v>
      </c>
      <c r="D20" s="23">
        <v>3</v>
      </c>
      <c r="E20" s="86">
        <v>130</v>
      </c>
      <c r="F20" s="86">
        <v>140</v>
      </c>
      <c r="G20" s="86">
        <v>143</v>
      </c>
      <c r="H20" s="86">
        <v>149</v>
      </c>
      <c r="I20" s="52">
        <v>8</v>
      </c>
      <c r="J20" s="52">
        <f t="shared" si="0"/>
        <v>456</v>
      </c>
      <c r="K20" s="52">
        <f t="shared" si="1"/>
        <v>157</v>
      </c>
      <c r="L20" s="89">
        <f t="shared" si="2"/>
        <v>152</v>
      </c>
      <c r="M20" s="322">
        <v>5</v>
      </c>
    </row>
    <row r="21" spans="1:15" customFormat="1" ht="15.75" x14ac:dyDescent="0.25">
      <c r="A21" s="79">
        <f t="shared" si="3"/>
        <v>16</v>
      </c>
      <c r="B21" s="83" t="s">
        <v>93</v>
      </c>
      <c r="C21" s="49">
        <v>2</v>
      </c>
      <c r="D21" s="49">
        <v>4</v>
      </c>
      <c r="E21" s="85">
        <v>134</v>
      </c>
      <c r="F21" s="85">
        <v>143</v>
      </c>
      <c r="G21" s="85">
        <v>139</v>
      </c>
      <c r="H21" s="85">
        <v>170</v>
      </c>
      <c r="I21" s="50">
        <v>0</v>
      </c>
      <c r="J21" s="50">
        <f t="shared" si="0"/>
        <v>452</v>
      </c>
      <c r="K21" s="53">
        <f t="shared" si="1"/>
        <v>170</v>
      </c>
      <c r="L21" s="90">
        <f t="shared" si="2"/>
        <v>151</v>
      </c>
      <c r="M21" s="321">
        <v>4</v>
      </c>
    </row>
    <row r="22" spans="1:15" customFormat="1" ht="15.75" x14ac:dyDescent="0.25">
      <c r="A22" s="79">
        <f t="shared" si="3"/>
        <v>17</v>
      </c>
      <c r="B22" s="83" t="s">
        <v>96</v>
      </c>
      <c r="C22" s="49">
        <v>3</v>
      </c>
      <c r="D22" s="49">
        <v>4</v>
      </c>
      <c r="E22" s="85">
        <v>125</v>
      </c>
      <c r="F22" s="85">
        <v>138</v>
      </c>
      <c r="G22" s="85">
        <v>123</v>
      </c>
      <c r="H22" s="85">
        <v>156</v>
      </c>
      <c r="I22" s="50">
        <v>0</v>
      </c>
      <c r="J22" s="50">
        <f t="shared" si="0"/>
        <v>419</v>
      </c>
      <c r="K22" s="53">
        <f t="shared" si="1"/>
        <v>156</v>
      </c>
      <c r="L22" s="90">
        <f t="shared" si="2"/>
        <v>140</v>
      </c>
      <c r="M22" s="321">
        <v>3</v>
      </c>
    </row>
    <row r="23" spans="1:15" customFormat="1" ht="15.75" x14ac:dyDescent="0.25">
      <c r="A23" s="318">
        <f t="shared" si="3"/>
        <v>18</v>
      </c>
      <c r="B23" s="84" t="s">
        <v>85</v>
      </c>
      <c r="C23" s="23">
        <v>1</v>
      </c>
      <c r="D23" s="23">
        <v>2</v>
      </c>
      <c r="E23" s="86">
        <v>116</v>
      </c>
      <c r="F23" s="86">
        <v>131</v>
      </c>
      <c r="G23" s="86">
        <v>128</v>
      </c>
      <c r="H23" s="86">
        <v>115</v>
      </c>
      <c r="I23" s="52">
        <v>8</v>
      </c>
      <c r="J23" s="52">
        <f t="shared" si="0"/>
        <v>399</v>
      </c>
      <c r="K23" s="52">
        <f t="shared" si="1"/>
        <v>139</v>
      </c>
      <c r="L23" s="89">
        <f t="shared" si="2"/>
        <v>133</v>
      </c>
      <c r="M23" s="322">
        <v>2</v>
      </c>
    </row>
    <row r="24" spans="1:15" s="106" customFormat="1" ht="18.75" thickBot="1" x14ac:dyDescent="0.3">
      <c r="A24" s="203">
        <f t="shared" si="3"/>
        <v>19</v>
      </c>
      <c r="B24" s="204" t="s">
        <v>55</v>
      </c>
      <c r="C24" s="205">
        <v>4</v>
      </c>
      <c r="D24" s="205">
        <v>1</v>
      </c>
      <c r="E24" s="206">
        <v>115</v>
      </c>
      <c r="F24" s="206">
        <v>104</v>
      </c>
      <c r="G24" s="206">
        <v>90</v>
      </c>
      <c r="H24" s="206">
        <v>141</v>
      </c>
      <c r="I24" s="207">
        <v>8</v>
      </c>
      <c r="J24" s="207">
        <f t="shared" si="0"/>
        <v>384</v>
      </c>
      <c r="K24" s="216">
        <f t="shared" si="1"/>
        <v>149</v>
      </c>
      <c r="L24" s="217">
        <f t="shared" si="2"/>
        <v>128</v>
      </c>
      <c r="M24" s="323">
        <v>1</v>
      </c>
      <c r="O24" s="11"/>
    </row>
    <row r="25" spans="1:15" s="16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 s="310"/>
      <c r="O25" s="11"/>
    </row>
    <row r="26" spans="1:15" x14ac:dyDescent="0.25">
      <c r="A26" s="2"/>
      <c r="B26"/>
      <c r="C26"/>
      <c r="D26"/>
      <c r="E26"/>
      <c r="F26"/>
      <c r="G26"/>
      <c r="H26"/>
      <c r="I26"/>
      <c r="J26"/>
      <c r="K26"/>
      <c r="L26"/>
      <c r="M26" s="310"/>
    </row>
    <row r="27" spans="1:15" x14ac:dyDescent="0.25">
      <c r="A27" s="2"/>
      <c r="B27"/>
      <c r="C27"/>
      <c r="D27"/>
      <c r="E27"/>
      <c r="F27"/>
      <c r="G27"/>
      <c r="H27"/>
      <c r="I27"/>
      <c r="J27"/>
      <c r="K27"/>
      <c r="L27"/>
      <c r="M27" s="310"/>
    </row>
    <row r="28" spans="1:15" ht="21" x14ac:dyDescent="0.35">
      <c r="A28" s="61"/>
      <c r="B28" s="65" t="str">
        <f>B7</f>
        <v>Чуруксаева Людмила</v>
      </c>
      <c r="C28" s="483">
        <f>G7</f>
        <v>216</v>
      </c>
      <c r="D28" s="483"/>
      <c r="E28" s="66" t="s">
        <v>41</v>
      </c>
      <c r="F28" s="67"/>
      <c r="G28" s="58"/>
      <c r="H28" s="58"/>
      <c r="I28" s="58"/>
      <c r="J28" s="58"/>
      <c r="K28" s="25"/>
      <c r="L28" s="25"/>
      <c r="M28" s="7"/>
    </row>
    <row r="29" spans="1:15" ht="21" x14ac:dyDescent="0.35">
      <c r="A29"/>
      <c r="B29" s="57"/>
      <c r="C29" s="25"/>
      <c r="D29" s="70"/>
      <c r="E29" s="59"/>
      <c r="F29" s="58"/>
      <c r="G29" s="58"/>
      <c r="H29" s="58"/>
      <c r="I29" s="58"/>
      <c r="J29" s="58"/>
      <c r="K29" s="25"/>
      <c r="L29" s="25"/>
      <c r="M29" s="7"/>
    </row>
    <row r="30" spans="1:15" ht="21" x14ac:dyDescent="0.35">
      <c r="A30"/>
      <c r="B30" s="62" t="str">
        <f>B6</f>
        <v>Ермолаев Кирилл</v>
      </c>
      <c r="C30" s="483">
        <f>L6</f>
        <v>200</v>
      </c>
      <c r="D30" s="483"/>
      <c r="E30" s="60" t="s">
        <v>42</v>
      </c>
      <c r="F30" s="63"/>
      <c r="G30" s="63"/>
      <c r="H30" s="63"/>
      <c r="I30" s="63"/>
      <c r="J30" s="63"/>
      <c r="K30" s="64"/>
      <c r="L30" s="64"/>
      <c r="M30" s="64"/>
    </row>
    <row r="31" spans="1:15" ht="21" x14ac:dyDescent="0.35">
      <c r="B31" s="62" t="str">
        <f>B7</f>
        <v>Чуруксаева Людмила</v>
      </c>
      <c r="C31" s="483">
        <f>L7</f>
        <v>200</v>
      </c>
      <c r="D31" s="483"/>
      <c r="E31" s="60" t="s">
        <v>42</v>
      </c>
      <c r="F31" s="63"/>
    </row>
  </sheetData>
  <mergeCells count="6">
    <mergeCell ref="C31:D31"/>
    <mergeCell ref="A1:M1"/>
    <mergeCell ref="A2:M2"/>
    <mergeCell ref="C28:D28"/>
    <mergeCell ref="C30:D30"/>
    <mergeCell ref="F4:H4"/>
  </mergeCells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30"/>
  <sheetViews>
    <sheetView zoomScaleNormal="100" zoomScaleSheetLayoutView="92" workbookViewId="0">
      <pane xSplit="2" ySplit="1" topLeftCell="C2" activePane="bottomRight" state="frozen"/>
      <selection activeCell="B6" sqref="B6:C12"/>
      <selection pane="topRight" activeCell="B6" sqref="B6:C12"/>
      <selection pane="bottomLeft" activeCell="B6" sqref="B6:C12"/>
      <selection pane="bottomRight" activeCell="A3" sqref="A3"/>
    </sheetView>
  </sheetViews>
  <sheetFormatPr defaultRowHeight="18" x14ac:dyDescent="0.25"/>
  <cols>
    <col min="1" max="1" width="4.42578125" style="143" bestFit="1" customWidth="1"/>
    <col min="2" max="2" width="29" style="5" bestFit="1" customWidth="1"/>
    <col min="3" max="3" width="5.5703125" style="5" customWidth="1"/>
    <col min="4" max="4" width="6" style="5" bestFit="1" customWidth="1"/>
    <col min="5" max="8" width="5.5703125" style="5" customWidth="1"/>
    <col min="9" max="9" width="6" style="5" bestFit="1" customWidth="1"/>
    <col min="10" max="10" width="7" style="5" bestFit="1" customWidth="1"/>
    <col min="11" max="12" width="6.28515625" style="5" bestFit="1" customWidth="1"/>
    <col min="13" max="13" width="5.7109375" style="5" bestFit="1" customWidth="1"/>
    <col min="14" max="14" width="6.85546875" style="5" bestFit="1" customWidth="1"/>
    <col min="15" max="16384" width="9.140625" style="5"/>
  </cols>
  <sheetData>
    <row r="1" spans="1:21" s="126" customFormat="1" ht="21" x14ac:dyDescent="0.25">
      <c r="A1" s="488" t="s">
        <v>51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</row>
    <row r="2" spans="1:21" s="127" customFormat="1" ht="21" x14ac:dyDescent="0.25">
      <c r="A2" s="489" t="s">
        <v>98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</row>
    <row r="3" spans="1:21" s="129" customFormat="1" ht="21.75" thickBot="1" x14ac:dyDescent="0.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21" s="129" customFormat="1" x14ac:dyDescent="0.25">
      <c r="A4" s="210"/>
      <c r="B4" s="208"/>
      <c r="C4" s="208"/>
      <c r="D4" s="209"/>
      <c r="E4" s="209" t="s">
        <v>35</v>
      </c>
      <c r="F4" s="484" t="s">
        <v>39</v>
      </c>
      <c r="G4" s="485"/>
      <c r="H4" s="486"/>
      <c r="I4" s="208"/>
      <c r="J4" s="208"/>
      <c r="K4" s="208"/>
      <c r="L4" s="208"/>
      <c r="M4" s="307"/>
    </row>
    <row r="5" spans="1:21" s="129" customFormat="1" ht="18.75" thickBot="1" x14ac:dyDescent="0.3">
      <c r="A5" s="211" t="s">
        <v>35</v>
      </c>
      <c r="B5" s="212" t="s">
        <v>5</v>
      </c>
      <c r="C5" s="213" t="s">
        <v>40</v>
      </c>
      <c r="D5" s="213" t="s">
        <v>32</v>
      </c>
      <c r="E5" s="214">
        <v>1</v>
      </c>
      <c r="F5" s="214">
        <v>2</v>
      </c>
      <c r="G5" s="214">
        <v>3</v>
      </c>
      <c r="H5" s="214">
        <v>4</v>
      </c>
      <c r="I5" s="214" t="s">
        <v>31</v>
      </c>
      <c r="J5" s="214" t="s">
        <v>1</v>
      </c>
      <c r="K5" s="214" t="s">
        <v>43</v>
      </c>
      <c r="L5" s="214" t="s">
        <v>44</v>
      </c>
      <c r="M5" s="215" t="s">
        <v>11</v>
      </c>
    </row>
    <row r="6" spans="1:21" s="186" customFormat="1" x14ac:dyDescent="0.25">
      <c r="A6" s="312">
        <v>1</v>
      </c>
      <c r="B6" s="313" t="s">
        <v>19</v>
      </c>
      <c r="C6" s="314">
        <v>4</v>
      </c>
      <c r="D6" s="314">
        <v>2</v>
      </c>
      <c r="E6" s="315">
        <v>232</v>
      </c>
      <c r="F6" s="315">
        <v>177</v>
      </c>
      <c r="G6" s="315">
        <v>188</v>
      </c>
      <c r="H6" s="315">
        <v>211</v>
      </c>
      <c r="I6" s="316">
        <v>0</v>
      </c>
      <c r="J6" s="316">
        <f t="shared" ref="J6:J24" si="0">SUM(E6:H6)+I6*3-MIN(E6:H6)</f>
        <v>631</v>
      </c>
      <c r="K6" s="317">
        <f t="shared" ref="K6:K24" si="1">MAX(E6:H6)+I6</f>
        <v>232</v>
      </c>
      <c r="L6" s="327">
        <f t="shared" ref="L6:L24" si="2">ROUND(J6/3,0)</f>
        <v>210</v>
      </c>
      <c r="M6" s="321">
        <v>36</v>
      </c>
      <c r="O6" s="129"/>
    </row>
    <row r="7" spans="1:21" s="131" customFormat="1" x14ac:dyDescent="0.25">
      <c r="A7" s="130">
        <f t="shared" ref="A7:A24" si="3">A6+1</f>
        <v>2</v>
      </c>
      <c r="B7" s="84" t="s">
        <v>13</v>
      </c>
      <c r="C7" s="23">
        <v>3</v>
      </c>
      <c r="D7" s="23">
        <v>2</v>
      </c>
      <c r="E7" s="105">
        <v>184</v>
      </c>
      <c r="F7" s="105">
        <v>247</v>
      </c>
      <c r="G7" s="105">
        <v>165</v>
      </c>
      <c r="H7" s="105">
        <v>174</v>
      </c>
      <c r="I7" s="24">
        <v>8</v>
      </c>
      <c r="J7" s="24">
        <f t="shared" si="0"/>
        <v>629</v>
      </c>
      <c r="K7" s="326">
        <f t="shared" si="1"/>
        <v>255</v>
      </c>
      <c r="L7" s="328">
        <f t="shared" si="2"/>
        <v>210</v>
      </c>
      <c r="M7" s="308">
        <v>36</v>
      </c>
      <c r="O7" s="129"/>
    </row>
    <row r="8" spans="1:21" s="131" customFormat="1" x14ac:dyDescent="0.25">
      <c r="A8" s="132">
        <f t="shared" si="3"/>
        <v>3</v>
      </c>
      <c r="B8" s="83" t="s">
        <v>18</v>
      </c>
      <c r="C8" s="30">
        <v>1</v>
      </c>
      <c r="D8" s="30">
        <v>1</v>
      </c>
      <c r="E8" s="87">
        <v>211</v>
      </c>
      <c r="F8" s="87">
        <v>206</v>
      </c>
      <c r="G8" s="87">
        <v>201</v>
      </c>
      <c r="H8" s="87">
        <v>175</v>
      </c>
      <c r="I8" s="53">
        <v>0</v>
      </c>
      <c r="J8" s="53">
        <f t="shared" si="0"/>
        <v>618</v>
      </c>
      <c r="K8" s="53">
        <f t="shared" si="1"/>
        <v>211</v>
      </c>
      <c r="L8" s="90">
        <f t="shared" si="2"/>
        <v>206</v>
      </c>
      <c r="M8" s="309">
        <v>30</v>
      </c>
      <c r="O8" s="129"/>
    </row>
    <row r="9" spans="1:21" customFormat="1" x14ac:dyDescent="0.25">
      <c r="A9" s="79">
        <f t="shared" si="3"/>
        <v>4</v>
      </c>
      <c r="B9" s="83" t="s">
        <v>34</v>
      </c>
      <c r="C9" s="49">
        <v>2</v>
      </c>
      <c r="D9" s="49">
        <v>1</v>
      </c>
      <c r="E9" s="85">
        <v>176</v>
      </c>
      <c r="F9" s="85">
        <v>138</v>
      </c>
      <c r="G9" s="85">
        <v>202</v>
      </c>
      <c r="H9" s="85">
        <v>212</v>
      </c>
      <c r="I9" s="50">
        <v>0</v>
      </c>
      <c r="J9" s="50">
        <f t="shared" si="0"/>
        <v>590</v>
      </c>
      <c r="K9" s="53">
        <f t="shared" si="1"/>
        <v>212</v>
      </c>
      <c r="L9" s="90">
        <f t="shared" si="2"/>
        <v>197</v>
      </c>
      <c r="M9" s="321">
        <v>27</v>
      </c>
      <c r="O9" s="129"/>
      <c r="Q9" s="5"/>
      <c r="R9" s="5"/>
      <c r="S9" s="5"/>
      <c r="T9" s="5"/>
      <c r="U9" s="5"/>
    </row>
    <row r="10" spans="1:21" customFormat="1" x14ac:dyDescent="0.25">
      <c r="A10" s="132">
        <f t="shared" si="3"/>
        <v>5</v>
      </c>
      <c r="B10" s="83" t="s">
        <v>56</v>
      </c>
      <c r="C10" s="30">
        <v>2</v>
      </c>
      <c r="D10" s="30">
        <v>2</v>
      </c>
      <c r="E10" s="87">
        <v>177</v>
      </c>
      <c r="F10" s="87">
        <v>202</v>
      </c>
      <c r="G10" s="87">
        <v>183</v>
      </c>
      <c r="H10" s="87">
        <v>192</v>
      </c>
      <c r="I10" s="53">
        <v>0</v>
      </c>
      <c r="J10" s="53">
        <f t="shared" si="0"/>
        <v>577</v>
      </c>
      <c r="K10" s="53">
        <f t="shared" si="1"/>
        <v>202</v>
      </c>
      <c r="L10" s="90">
        <f t="shared" si="2"/>
        <v>192</v>
      </c>
      <c r="M10" s="321">
        <v>24</v>
      </c>
      <c r="O10" s="129"/>
      <c r="Q10" s="5"/>
      <c r="R10" s="5"/>
      <c r="S10" s="5"/>
      <c r="T10" s="5"/>
      <c r="U10" s="5"/>
    </row>
    <row r="11" spans="1:21" s="131" customFormat="1" x14ac:dyDescent="0.25">
      <c r="A11" s="79">
        <f t="shared" si="3"/>
        <v>6</v>
      </c>
      <c r="B11" s="83" t="s">
        <v>59</v>
      </c>
      <c r="C11" s="49">
        <v>1</v>
      </c>
      <c r="D11" s="49">
        <v>1</v>
      </c>
      <c r="E11" s="85">
        <v>177</v>
      </c>
      <c r="F11" s="85">
        <v>188</v>
      </c>
      <c r="G11" s="85">
        <v>189</v>
      </c>
      <c r="H11" s="85">
        <v>195</v>
      </c>
      <c r="I11" s="50">
        <v>0</v>
      </c>
      <c r="J11" s="50">
        <f t="shared" si="0"/>
        <v>572</v>
      </c>
      <c r="K11" s="50">
        <f t="shared" si="1"/>
        <v>195</v>
      </c>
      <c r="L11" s="90">
        <f t="shared" si="2"/>
        <v>191</v>
      </c>
      <c r="M11" s="321">
        <v>21</v>
      </c>
      <c r="O11" s="5"/>
    </row>
    <row r="12" spans="1:21" s="131" customFormat="1" x14ac:dyDescent="0.25">
      <c r="A12" s="318">
        <f t="shared" si="3"/>
        <v>7</v>
      </c>
      <c r="B12" s="84" t="s">
        <v>92</v>
      </c>
      <c r="C12" s="23">
        <v>3</v>
      </c>
      <c r="D12" s="23">
        <v>3</v>
      </c>
      <c r="E12" s="86">
        <v>138</v>
      </c>
      <c r="F12" s="86">
        <v>231</v>
      </c>
      <c r="G12" s="86">
        <v>145</v>
      </c>
      <c r="H12" s="86">
        <v>161</v>
      </c>
      <c r="I12" s="52">
        <v>8</v>
      </c>
      <c r="J12" s="52">
        <f t="shared" si="0"/>
        <v>561</v>
      </c>
      <c r="K12" s="52">
        <f t="shared" si="1"/>
        <v>239</v>
      </c>
      <c r="L12" s="97">
        <f t="shared" si="2"/>
        <v>187</v>
      </c>
      <c r="M12" s="308">
        <v>18</v>
      </c>
      <c r="O12" s="5"/>
    </row>
    <row r="13" spans="1:21" s="131" customFormat="1" x14ac:dyDescent="0.25">
      <c r="A13" s="130">
        <f t="shared" si="3"/>
        <v>8</v>
      </c>
      <c r="B13" s="84" t="s">
        <v>20</v>
      </c>
      <c r="C13" s="23">
        <v>1</v>
      </c>
      <c r="D13" s="23">
        <v>3</v>
      </c>
      <c r="E13" s="105">
        <v>172</v>
      </c>
      <c r="F13" s="105">
        <v>138</v>
      </c>
      <c r="G13" s="105">
        <v>180</v>
      </c>
      <c r="H13" s="105">
        <v>182</v>
      </c>
      <c r="I13" s="24">
        <v>8</v>
      </c>
      <c r="J13" s="24">
        <f t="shared" si="0"/>
        <v>558</v>
      </c>
      <c r="K13" s="24">
        <f t="shared" si="1"/>
        <v>190</v>
      </c>
      <c r="L13" s="97">
        <f t="shared" si="2"/>
        <v>186</v>
      </c>
      <c r="M13" s="308">
        <v>16</v>
      </c>
      <c r="O13" s="5"/>
    </row>
    <row r="14" spans="1:21" s="131" customFormat="1" x14ac:dyDescent="0.25">
      <c r="A14" s="79">
        <f t="shared" si="3"/>
        <v>9</v>
      </c>
      <c r="B14" s="83" t="s">
        <v>74</v>
      </c>
      <c r="C14" s="49">
        <v>2</v>
      </c>
      <c r="D14" s="49">
        <v>1</v>
      </c>
      <c r="E14" s="85">
        <v>181</v>
      </c>
      <c r="F14" s="85">
        <v>175</v>
      </c>
      <c r="G14" s="85">
        <v>162</v>
      </c>
      <c r="H14" s="85">
        <v>175</v>
      </c>
      <c r="I14" s="50">
        <v>0</v>
      </c>
      <c r="J14" s="50">
        <f t="shared" si="0"/>
        <v>531</v>
      </c>
      <c r="K14" s="53">
        <f t="shared" si="1"/>
        <v>181</v>
      </c>
      <c r="L14" s="90">
        <f t="shared" si="2"/>
        <v>177</v>
      </c>
      <c r="M14" s="320">
        <v>14</v>
      </c>
      <c r="O14" s="5"/>
    </row>
    <row r="15" spans="1:21" s="131" customFormat="1" x14ac:dyDescent="0.25">
      <c r="A15" s="79">
        <f t="shared" si="3"/>
        <v>10</v>
      </c>
      <c r="B15" s="83" t="s">
        <v>16</v>
      </c>
      <c r="C15" s="49">
        <v>2</v>
      </c>
      <c r="D15" s="49">
        <v>3</v>
      </c>
      <c r="E15" s="85">
        <v>181</v>
      </c>
      <c r="F15" s="85">
        <v>141</v>
      </c>
      <c r="G15" s="85">
        <v>174</v>
      </c>
      <c r="H15" s="85">
        <v>174</v>
      </c>
      <c r="I15" s="50">
        <v>0</v>
      </c>
      <c r="J15" s="50">
        <f t="shared" si="0"/>
        <v>529</v>
      </c>
      <c r="K15" s="53">
        <f t="shared" si="1"/>
        <v>181</v>
      </c>
      <c r="L15" s="90">
        <f t="shared" si="2"/>
        <v>176</v>
      </c>
      <c r="M15" s="320">
        <v>12</v>
      </c>
      <c r="O15" s="5"/>
    </row>
    <row r="16" spans="1:21" s="133" customFormat="1" x14ac:dyDescent="0.25">
      <c r="A16" s="132">
        <f t="shared" si="3"/>
        <v>11</v>
      </c>
      <c r="B16" s="83" t="s">
        <v>12</v>
      </c>
      <c r="C16" s="49">
        <v>4</v>
      </c>
      <c r="D16" s="49">
        <v>1</v>
      </c>
      <c r="E16" s="85">
        <v>177</v>
      </c>
      <c r="F16" s="85">
        <v>160</v>
      </c>
      <c r="G16" s="85">
        <v>174</v>
      </c>
      <c r="H16" s="85">
        <v>175</v>
      </c>
      <c r="I16" s="50">
        <v>0</v>
      </c>
      <c r="J16" s="50">
        <f t="shared" si="0"/>
        <v>526</v>
      </c>
      <c r="K16" s="53">
        <f t="shared" si="1"/>
        <v>177</v>
      </c>
      <c r="L16" s="90">
        <f t="shared" si="2"/>
        <v>175</v>
      </c>
      <c r="M16" s="320">
        <v>10</v>
      </c>
      <c r="O16" s="5"/>
    </row>
    <row r="17" spans="1:21" customFormat="1" x14ac:dyDescent="0.25">
      <c r="A17" s="132">
        <f t="shared" si="3"/>
        <v>12</v>
      </c>
      <c r="B17" s="83" t="s">
        <v>33</v>
      </c>
      <c r="C17" s="30">
        <v>1</v>
      </c>
      <c r="D17" s="30">
        <v>2</v>
      </c>
      <c r="E17" s="87">
        <v>134</v>
      </c>
      <c r="F17" s="87">
        <v>160</v>
      </c>
      <c r="G17" s="87">
        <v>170</v>
      </c>
      <c r="H17" s="87">
        <v>171</v>
      </c>
      <c r="I17" s="53">
        <v>0</v>
      </c>
      <c r="J17" s="53">
        <f t="shared" si="0"/>
        <v>501</v>
      </c>
      <c r="K17" s="53">
        <f t="shared" si="1"/>
        <v>171</v>
      </c>
      <c r="L17" s="90">
        <f t="shared" si="2"/>
        <v>167</v>
      </c>
      <c r="M17" s="320">
        <v>8</v>
      </c>
      <c r="Q17" s="5"/>
      <c r="R17" s="5"/>
      <c r="S17" s="5"/>
      <c r="T17" s="5"/>
      <c r="U17" s="5"/>
    </row>
    <row r="18" spans="1:21" customFormat="1" x14ac:dyDescent="0.25">
      <c r="A18" s="130">
        <f t="shared" si="3"/>
        <v>13</v>
      </c>
      <c r="B18" s="84" t="s">
        <v>84</v>
      </c>
      <c r="C18" s="23">
        <v>3</v>
      </c>
      <c r="D18" s="23">
        <v>1</v>
      </c>
      <c r="E18" s="86">
        <v>165</v>
      </c>
      <c r="F18" s="86">
        <v>155</v>
      </c>
      <c r="G18" s="86">
        <v>147</v>
      </c>
      <c r="H18" s="86">
        <v>155</v>
      </c>
      <c r="I18" s="52">
        <v>8</v>
      </c>
      <c r="J18" s="52">
        <f t="shared" si="0"/>
        <v>499</v>
      </c>
      <c r="K18" s="52">
        <f t="shared" si="1"/>
        <v>173</v>
      </c>
      <c r="L18" s="89">
        <f t="shared" si="2"/>
        <v>166</v>
      </c>
      <c r="M18" s="308">
        <v>7</v>
      </c>
      <c r="Q18" s="5"/>
      <c r="R18" s="5"/>
      <c r="S18" s="5"/>
      <c r="T18" s="5"/>
      <c r="U18" s="5"/>
    </row>
    <row r="19" spans="1:21" s="120" customFormat="1" ht="15.75" x14ac:dyDescent="0.25">
      <c r="A19" s="130">
        <f t="shared" si="3"/>
        <v>14</v>
      </c>
      <c r="B19" s="84" t="s">
        <v>14</v>
      </c>
      <c r="C19" s="23">
        <v>3</v>
      </c>
      <c r="D19" s="23">
        <v>2</v>
      </c>
      <c r="E19" s="105">
        <v>140</v>
      </c>
      <c r="F19" s="105">
        <v>155</v>
      </c>
      <c r="G19" s="105">
        <v>132</v>
      </c>
      <c r="H19" s="105">
        <v>147</v>
      </c>
      <c r="I19" s="24">
        <v>8</v>
      </c>
      <c r="J19" s="24">
        <f t="shared" si="0"/>
        <v>466</v>
      </c>
      <c r="K19" s="24">
        <f t="shared" si="1"/>
        <v>163</v>
      </c>
      <c r="L19" s="97">
        <f t="shared" si="2"/>
        <v>155</v>
      </c>
      <c r="M19" s="308">
        <v>6</v>
      </c>
    </row>
    <row r="20" spans="1:21" customFormat="1" x14ac:dyDescent="0.25">
      <c r="A20" s="130">
        <f t="shared" si="3"/>
        <v>15</v>
      </c>
      <c r="B20" s="84" t="s">
        <v>15</v>
      </c>
      <c r="C20" s="23">
        <v>3</v>
      </c>
      <c r="D20" s="23">
        <v>1</v>
      </c>
      <c r="E20" s="105">
        <v>138</v>
      </c>
      <c r="F20" s="105">
        <v>161</v>
      </c>
      <c r="G20" s="105">
        <v>139</v>
      </c>
      <c r="H20" s="105">
        <v>136</v>
      </c>
      <c r="I20" s="24">
        <v>8</v>
      </c>
      <c r="J20" s="24">
        <f t="shared" si="0"/>
        <v>462</v>
      </c>
      <c r="K20" s="119">
        <f t="shared" si="1"/>
        <v>169</v>
      </c>
      <c r="L20" s="97">
        <f t="shared" si="2"/>
        <v>154</v>
      </c>
      <c r="M20" s="308">
        <v>5</v>
      </c>
      <c r="Q20" s="5"/>
      <c r="R20" s="5"/>
      <c r="S20" s="5"/>
      <c r="T20" s="5"/>
      <c r="U20" s="5"/>
    </row>
    <row r="21" spans="1:21" customFormat="1" x14ac:dyDescent="0.25">
      <c r="A21" s="130">
        <f t="shared" si="3"/>
        <v>16</v>
      </c>
      <c r="B21" s="84" t="s">
        <v>17</v>
      </c>
      <c r="C21" s="23">
        <v>1</v>
      </c>
      <c r="D21" s="23">
        <v>2</v>
      </c>
      <c r="E21" s="105">
        <v>116</v>
      </c>
      <c r="F21" s="105">
        <v>154</v>
      </c>
      <c r="G21" s="105">
        <v>134</v>
      </c>
      <c r="H21" s="105">
        <v>147</v>
      </c>
      <c r="I21" s="24">
        <v>8</v>
      </c>
      <c r="J21" s="24">
        <f t="shared" si="0"/>
        <v>459</v>
      </c>
      <c r="K21" s="24">
        <f t="shared" si="1"/>
        <v>162</v>
      </c>
      <c r="L21" s="97">
        <f t="shared" si="2"/>
        <v>153</v>
      </c>
      <c r="M21" s="308">
        <v>4</v>
      </c>
      <c r="Q21" s="5"/>
      <c r="R21" s="5"/>
      <c r="S21" s="5"/>
      <c r="T21" s="5"/>
      <c r="U21" s="5"/>
    </row>
    <row r="22" spans="1:21" customFormat="1" x14ac:dyDescent="0.25">
      <c r="A22" s="318">
        <f t="shared" si="3"/>
        <v>17</v>
      </c>
      <c r="B22" s="84" t="s">
        <v>85</v>
      </c>
      <c r="C22" s="23">
        <v>2</v>
      </c>
      <c r="D22" s="23">
        <v>2</v>
      </c>
      <c r="E22" s="86">
        <v>137</v>
      </c>
      <c r="F22" s="86">
        <v>89</v>
      </c>
      <c r="G22" s="86">
        <v>149</v>
      </c>
      <c r="H22" s="86">
        <v>143</v>
      </c>
      <c r="I22" s="52">
        <v>8</v>
      </c>
      <c r="J22" s="52">
        <f t="shared" si="0"/>
        <v>453</v>
      </c>
      <c r="K22" s="52">
        <f t="shared" si="1"/>
        <v>157</v>
      </c>
      <c r="L22" s="97">
        <f t="shared" si="2"/>
        <v>151</v>
      </c>
      <c r="M22" s="308">
        <v>3</v>
      </c>
      <c r="Q22" s="5"/>
      <c r="R22" s="5"/>
      <c r="S22" s="5"/>
      <c r="T22" s="5"/>
      <c r="U22" s="5"/>
    </row>
    <row r="23" spans="1:21" customFormat="1" x14ac:dyDescent="0.25">
      <c r="A23" s="79">
        <f t="shared" si="3"/>
        <v>18</v>
      </c>
      <c r="B23" s="83" t="s">
        <v>96</v>
      </c>
      <c r="C23" s="49">
        <v>4</v>
      </c>
      <c r="D23" s="49">
        <v>3</v>
      </c>
      <c r="E23" s="85">
        <v>101</v>
      </c>
      <c r="F23" s="85">
        <v>112</v>
      </c>
      <c r="G23" s="85">
        <v>145</v>
      </c>
      <c r="H23" s="85">
        <v>124</v>
      </c>
      <c r="I23" s="50">
        <v>0</v>
      </c>
      <c r="J23" s="50">
        <f t="shared" si="0"/>
        <v>381</v>
      </c>
      <c r="K23" s="53">
        <f t="shared" si="1"/>
        <v>145</v>
      </c>
      <c r="L23" s="90">
        <f t="shared" si="2"/>
        <v>127</v>
      </c>
      <c r="M23" s="321">
        <v>2</v>
      </c>
      <c r="Q23" s="5"/>
      <c r="R23" s="5"/>
      <c r="S23" s="5"/>
      <c r="T23" s="5"/>
      <c r="U23" s="5"/>
    </row>
    <row r="24" spans="1:21" s="106" customFormat="1" ht="18.75" thickBot="1" x14ac:dyDescent="0.3">
      <c r="A24" s="203">
        <f t="shared" si="3"/>
        <v>19</v>
      </c>
      <c r="B24" s="204" t="s">
        <v>55</v>
      </c>
      <c r="C24" s="205">
        <v>4</v>
      </c>
      <c r="D24" s="205">
        <v>1</v>
      </c>
      <c r="E24" s="206">
        <v>84</v>
      </c>
      <c r="F24" s="206">
        <v>117</v>
      </c>
      <c r="G24" s="206">
        <v>127</v>
      </c>
      <c r="H24" s="206">
        <v>106</v>
      </c>
      <c r="I24" s="207">
        <v>8</v>
      </c>
      <c r="J24" s="207">
        <f t="shared" si="0"/>
        <v>374</v>
      </c>
      <c r="K24" s="216">
        <f t="shared" si="1"/>
        <v>135</v>
      </c>
      <c r="L24" s="217">
        <f t="shared" si="2"/>
        <v>125</v>
      </c>
      <c r="M24" s="323">
        <v>1</v>
      </c>
      <c r="O24" s="11"/>
    </row>
    <row r="25" spans="1:21" x14ac:dyDescent="0.25">
      <c r="A25" s="26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</row>
    <row r="26" spans="1:21" x14ac:dyDescent="0.25">
      <c r="A26" s="26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</row>
    <row r="27" spans="1:21" ht="21" x14ac:dyDescent="0.35">
      <c r="A27" s="134"/>
      <c r="B27" s="135" t="str">
        <f>B7</f>
        <v>Чуруксаева Людмила</v>
      </c>
      <c r="C27" s="487">
        <f>K7</f>
        <v>255</v>
      </c>
      <c r="D27" s="487"/>
      <c r="E27" s="66" t="s">
        <v>41</v>
      </c>
      <c r="F27" s="136"/>
      <c r="G27" s="137"/>
      <c r="H27" s="137"/>
      <c r="I27" s="137"/>
      <c r="J27" s="137"/>
      <c r="K27" s="138"/>
      <c r="L27" s="138"/>
      <c r="M27" s="138"/>
    </row>
    <row r="28" spans="1:21" ht="21" x14ac:dyDescent="0.35">
      <c r="A28" s="120"/>
      <c r="B28" s="59"/>
      <c r="C28" s="138"/>
      <c r="D28" s="139"/>
      <c r="E28" s="59"/>
      <c r="F28" s="137"/>
      <c r="G28" s="137"/>
      <c r="H28" s="137"/>
      <c r="I28" s="137"/>
      <c r="J28" s="137"/>
      <c r="K28" s="138"/>
      <c r="L28" s="138"/>
      <c r="M28" s="138"/>
    </row>
    <row r="29" spans="1:21" ht="21" x14ac:dyDescent="0.35">
      <c r="A29" s="120"/>
      <c r="B29" s="140" t="str">
        <f>B7</f>
        <v>Чуруксаева Людмила</v>
      </c>
      <c r="C29" s="487">
        <f>L7</f>
        <v>210</v>
      </c>
      <c r="D29" s="487"/>
      <c r="E29" s="60" t="s">
        <v>42</v>
      </c>
      <c r="F29" s="141"/>
      <c r="G29" s="141"/>
      <c r="H29" s="141"/>
      <c r="I29" s="141"/>
      <c r="J29" s="141"/>
      <c r="K29" s="142"/>
      <c r="L29" s="142"/>
      <c r="M29" s="142"/>
    </row>
    <row r="30" spans="1:21" ht="21" x14ac:dyDescent="0.35">
      <c r="B30" s="140" t="str">
        <f>B6</f>
        <v>Куклин Игорь</v>
      </c>
      <c r="C30" s="487">
        <f>L6</f>
        <v>210</v>
      </c>
      <c r="D30" s="487"/>
      <c r="E30" s="60" t="s">
        <v>42</v>
      </c>
    </row>
  </sheetData>
  <mergeCells count="6">
    <mergeCell ref="C27:D27"/>
    <mergeCell ref="C29:D29"/>
    <mergeCell ref="F4:H4"/>
    <mergeCell ref="C30:D30"/>
    <mergeCell ref="A1:M1"/>
    <mergeCell ref="A2:M2"/>
  </mergeCells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51"/>
  <sheetViews>
    <sheetView zoomScale="80" zoomScaleNormal="8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S32" sqref="S32"/>
    </sheetView>
  </sheetViews>
  <sheetFormatPr defaultRowHeight="12.75" x14ac:dyDescent="0.2"/>
  <cols>
    <col min="1" max="1" width="9.85546875" style="2" customWidth="1"/>
    <col min="2" max="2" width="21.5703125" customWidth="1"/>
    <col min="3" max="3" width="7" style="7" bestFit="1" customWidth="1"/>
    <col min="4" max="4" width="5" style="45" bestFit="1" customWidth="1"/>
    <col min="5" max="6" width="5.28515625" style="45" bestFit="1" customWidth="1"/>
    <col min="7" max="7" width="5.140625" style="45" bestFit="1" customWidth="1"/>
    <col min="8" max="8" width="5.28515625" style="45" bestFit="1" customWidth="1"/>
    <col min="9" max="9" width="5.28515625" style="45" customWidth="1"/>
    <col min="10" max="10" width="5.28515625" style="45" bestFit="1" customWidth="1"/>
    <col min="11" max="11" width="5" style="45" customWidth="1"/>
    <col min="12" max="12" width="5.140625" style="45" bestFit="1" customWidth="1"/>
    <col min="13" max="13" width="4.5703125" style="45" bestFit="1" customWidth="1"/>
    <col min="14" max="14" width="4.85546875" style="45" bestFit="1" customWidth="1"/>
    <col min="16" max="16" width="7.42578125" customWidth="1"/>
    <col min="17" max="17" width="5.7109375" bestFit="1" customWidth="1"/>
    <col min="19" max="19" width="4.85546875" style="120" customWidth="1"/>
  </cols>
  <sheetData>
    <row r="1" spans="1:24" ht="25.5" customHeight="1" x14ac:dyDescent="0.2">
      <c r="A1" s="490" t="s">
        <v>47</v>
      </c>
      <c r="B1" s="490"/>
      <c r="C1" s="490"/>
      <c r="D1" s="490"/>
      <c r="E1" s="490"/>
      <c r="F1" s="490"/>
      <c r="G1" s="490"/>
      <c r="H1" s="490"/>
      <c r="I1" s="73"/>
    </row>
    <row r="2" spans="1:24" ht="21" customHeight="1" x14ac:dyDescent="0.2">
      <c r="A2" s="490" t="s">
        <v>46</v>
      </c>
      <c r="B2" s="490"/>
      <c r="C2" s="490"/>
      <c r="D2" s="490"/>
      <c r="E2" s="490"/>
      <c r="F2" s="490"/>
      <c r="G2" s="490"/>
      <c r="H2" s="490"/>
    </row>
    <row r="3" spans="1:24" ht="21.75" thickBot="1" x14ac:dyDescent="0.25">
      <c r="A3" s="491" t="s">
        <v>76</v>
      </c>
      <c r="B3" s="491"/>
      <c r="C3" s="491"/>
      <c r="D3" s="491"/>
      <c r="E3" s="491"/>
      <c r="F3" s="491"/>
      <c r="G3" s="491"/>
      <c r="H3" s="491"/>
      <c r="I3" s="123"/>
      <c r="J3" s="283"/>
    </row>
    <row r="4" spans="1:24" x14ac:dyDescent="0.2">
      <c r="A4" s="156"/>
      <c r="B4" s="151"/>
      <c r="C4" s="151"/>
      <c r="D4" s="78">
        <v>25</v>
      </c>
      <c r="E4" s="78">
        <v>14</v>
      </c>
      <c r="F4" s="78">
        <v>19</v>
      </c>
      <c r="G4" s="78">
        <v>17</v>
      </c>
      <c r="H4" s="78">
        <v>15</v>
      </c>
      <c r="I4" s="74">
        <v>3</v>
      </c>
      <c r="J4" s="72">
        <v>29</v>
      </c>
      <c r="K4" s="103">
        <v>26</v>
      </c>
      <c r="L4" s="72">
        <v>16</v>
      </c>
      <c r="M4" s="103">
        <v>21</v>
      </c>
      <c r="N4" s="144">
        <v>25</v>
      </c>
      <c r="P4" s="492" t="s">
        <v>36</v>
      </c>
      <c r="Q4" s="494" t="s">
        <v>11</v>
      </c>
    </row>
    <row r="5" spans="1:24" ht="13.5" thickBot="1" x14ac:dyDescent="0.25">
      <c r="A5" s="157" t="s">
        <v>48</v>
      </c>
      <c r="B5" s="163" t="s">
        <v>5</v>
      </c>
      <c r="C5" s="164" t="s">
        <v>1</v>
      </c>
      <c r="D5" s="165" t="s">
        <v>21</v>
      </c>
      <c r="E5" s="165" t="s">
        <v>22</v>
      </c>
      <c r="F5" s="165" t="s">
        <v>23</v>
      </c>
      <c r="G5" s="165" t="s">
        <v>24</v>
      </c>
      <c r="H5" s="165" t="s">
        <v>25</v>
      </c>
      <c r="I5" s="165" t="s">
        <v>26</v>
      </c>
      <c r="J5" s="165" t="s">
        <v>27</v>
      </c>
      <c r="K5" s="165" t="s">
        <v>57</v>
      </c>
      <c r="L5" s="165" t="s">
        <v>28</v>
      </c>
      <c r="M5" s="165" t="s">
        <v>29</v>
      </c>
      <c r="N5" s="166" t="s">
        <v>30</v>
      </c>
      <c r="P5" s="493"/>
      <c r="Q5" s="495"/>
    </row>
    <row r="6" spans="1:24" s="27" customFormat="1" ht="17.25" customHeight="1" x14ac:dyDescent="0.25">
      <c r="A6" s="124">
        <v>1</v>
      </c>
      <c r="B6" s="167" t="s">
        <v>19</v>
      </c>
      <c r="C6" s="168">
        <f t="shared" ref="C6:C30" si="0">LARGE(D6:N6,1)+LARGE(D6:N6,2)+LARGE(D6:N6,3)+LARGE(D6:N6,4)+LARGE(D6:N6,5)+LARGE(D6:N6,6)+LARGE(D6:N6,7)+LARGE(D6:N6,8)</f>
        <v>146</v>
      </c>
      <c r="D6" s="169">
        <v>18</v>
      </c>
      <c r="E6" s="169">
        <v>0</v>
      </c>
      <c r="F6" s="169">
        <v>18</v>
      </c>
      <c r="G6" s="169">
        <v>0</v>
      </c>
      <c r="H6" s="169">
        <v>0</v>
      </c>
      <c r="I6" s="169">
        <v>0</v>
      </c>
      <c r="J6" s="169">
        <v>8</v>
      </c>
      <c r="K6" s="169">
        <v>18</v>
      </c>
      <c r="L6" s="169">
        <v>24</v>
      </c>
      <c r="M6" s="169">
        <v>24</v>
      </c>
      <c r="N6" s="170">
        <v>36</v>
      </c>
      <c r="P6" s="98">
        <v>1</v>
      </c>
      <c r="Q6" s="99">
        <v>39</v>
      </c>
      <c r="R6" s="2"/>
      <c r="S6" s="26"/>
    </row>
    <row r="7" spans="1:24" s="27" customFormat="1" ht="17.25" customHeight="1" x14ac:dyDescent="0.25">
      <c r="A7" s="125">
        <v>2</v>
      </c>
      <c r="B7" s="171" t="s">
        <v>59</v>
      </c>
      <c r="C7" s="174">
        <f t="shared" si="0"/>
        <v>145</v>
      </c>
      <c r="D7" s="172">
        <v>14</v>
      </c>
      <c r="E7" s="172">
        <v>16</v>
      </c>
      <c r="F7" s="172">
        <v>12</v>
      </c>
      <c r="G7" s="172">
        <v>24</v>
      </c>
      <c r="H7" s="172">
        <v>14</v>
      </c>
      <c r="I7" s="172">
        <v>7</v>
      </c>
      <c r="J7" s="172">
        <v>0</v>
      </c>
      <c r="K7" s="172">
        <v>14</v>
      </c>
      <c r="L7" s="172">
        <v>5</v>
      </c>
      <c r="M7" s="172">
        <v>30</v>
      </c>
      <c r="N7" s="173">
        <v>21</v>
      </c>
      <c r="P7" s="98">
        <v>2</v>
      </c>
      <c r="Q7" s="99">
        <v>36</v>
      </c>
      <c r="R7" s="2"/>
      <c r="S7" s="26"/>
    </row>
    <row r="8" spans="1:24" s="21" customFormat="1" ht="17.25" customHeight="1" x14ac:dyDescent="0.25">
      <c r="A8" s="125">
        <v>3</v>
      </c>
      <c r="B8" s="175" t="s">
        <v>13</v>
      </c>
      <c r="C8" s="176">
        <f t="shared" si="0"/>
        <v>141</v>
      </c>
      <c r="D8" s="172">
        <v>7</v>
      </c>
      <c r="E8" s="172">
        <v>14</v>
      </c>
      <c r="F8" s="172">
        <v>8</v>
      </c>
      <c r="G8" s="172">
        <v>8</v>
      </c>
      <c r="H8" s="172">
        <v>10</v>
      </c>
      <c r="I8" s="172">
        <v>5</v>
      </c>
      <c r="J8" s="172"/>
      <c r="K8" s="172">
        <v>21</v>
      </c>
      <c r="L8" s="172">
        <v>8</v>
      </c>
      <c r="M8" s="172">
        <v>36</v>
      </c>
      <c r="N8" s="173">
        <v>36</v>
      </c>
      <c r="P8" s="98">
        <v>3</v>
      </c>
      <c r="Q8" s="99">
        <v>33</v>
      </c>
      <c r="R8" s="2"/>
      <c r="S8" s="26"/>
      <c r="T8" s="107"/>
    </row>
    <row r="9" spans="1:24" s="21" customFormat="1" ht="17.25" customHeight="1" x14ac:dyDescent="0.25">
      <c r="A9" s="125">
        <v>4</v>
      </c>
      <c r="B9" s="171" t="s">
        <v>74</v>
      </c>
      <c r="C9" s="174">
        <f t="shared" si="0"/>
        <v>140</v>
      </c>
      <c r="D9" s="172">
        <v>16</v>
      </c>
      <c r="E9" s="172">
        <v>8</v>
      </c>
      <c r="F9" s="172">
        <v>10</v>
      </c>
      <c r="G9" s="172">
        <v>6</v>
      </c>
      <c r="H9" s="172">
        <v>18</v>
      </c>
      <c r="I9" s="172">
        <v>10</v>
      </c>
      <c r="J9" s="172">
        <v>14</v>
      </c>
      <c r="K9" s="172">
        <v>16</v>
      </c>
      <c r="L9" s="172">
        <v>16</v>
      </c>
      <c r="M9" s="172">
        <v>36</v>
      </c>
      <c r="N9" s="173">
        <v>14</v>
      </c>
      <c r="P9" s="98">
        <v>4</v>
      </c>
      <c r="Q9" s="99">
        <v>30</v>
      </c>
      <c r="R9" s="2"/>
      <c r="S9" s="26"/>
      <c r="T9" s="107"/>
    </row>
    <row r="10" spans="1:24" ht="17.25" customHeight="1" x14ac:dyDescent="0.25">
      <c r="A10" s="125">
        <v>5</v>
      </c>
      <c r="B10" s="171" t="s">
        <v>18</v>
      </c>
      <c r="C10" s="174">
        <f t="shared" si="0"/>
        <v>106</v>
      </c>
      <c r="D10" s="172">
        <v>1</v>
      </c>
      <c r="E10" s="172">
        <v>4</v>
      </c>
      <c r="F10" s="172">
        <v>1</v>
      </c>
      <c r="G10" s="172">
        <v>21</v>
      </c>
      <c r="H10" s="172">
        <v>16</v>
      </c>
      <c r="I10" s="172">
        <v>2</v>
      </c>
      <c r="J10" s="172">
        <v>7</v>
      </c>
      <c r="K10" s="172">
        <v>8</v>
      </c>
      <c r="L10" s="172">
        <v>0</v>
      </c>
      <c r="M10" s="172">
        <v>18</v>
      </c>
      <c r="N10" s="173">
        <v>30</v>
      </c>
      <c r="P10" s="98">
        <v>5</v>
      </c>
      <c r="Q10" s="99">
        <v>27</v>
      </c>
      <c r="R10" s="2"/>
      <c r="S10" s="26"/>
      <c r="T10" s="107"/>
    </row>
    <row r="11" spans="1:24" ht="17.25" customHeight="1" x14ac:dyDescent="0.25">
      <c r="A11" s="125">
        <v>6</v>
      </c>
      <c r="B11" s="171" t="s">
        <v>12</v>
      </c>
      <c r="C11" s="325">
        <f t="shared" si="0"/>
        <v>104</v>
      </c>
      <c r="D11" s="172">
        <v>0</v>
      </c>
      <c r="E11" s="172">
        <v>12</v>
      </c>
      <c r="F11" s="172">
        <v>14</v>
      </c>
      <c r="G11" s="172">
        <v>18</v>
      </c>
      <c r="H11" s="172">
        <v>7</v>
      </c>
      <c r="I11" s="172">
        <v>0</v>
      </c>
      <c r="J11" s="172">
        <v>0</v>
      </c>
      <c r="K11" s="172">
        <v>2</v>
      </c>
      <c r="L11" s="172">
        <v>14</v>
      </c>
      <c r="M11" s="172">
        <v>27</v>
      </c>
      <c r="N11" s="173">
        <v>10</v>
      </c>
      <c r="P11" s="98">
        <v>6</v>
      </c>
      <c r="Q11" s="99">
        <v>24</v>
      </c>
      <c r="R11" s="2"/>
      <c r="S11" s="26"/>
    </row>
    <row r="12" spans="1:24" ht="17.25" customHeight="1" x14ac:dyDescent="0.25">
      <c r="A12" s="125">
        <v>7</v>
      </c>
      <c r="B12" s="175" t="s">
        <v>20</v>
      </c>
      <c r="C12" s="177">
        <f t="shared" si="0"/>
        <v>100</v>
      </c>
      <c r="D12" s="172">
        <v>6</v>
      </c>
      <c r="E12" s="172">
        <v>5</v>
      </c>
      <c r="F12" s="172">
        <v>5</v>
      </c>
      <c r="G12" s="172">
        <v>12</v>
      </c>
      <c r="H12" s="172">
        <v>6</v>
      </c>
      <c r="I12" s="172">
        <v>14</v>
      </c>
      <c r="J12" s="172">
        <v>6</v>
      </c>
      <c r="K12" s="172">
        <v>0</v>
      </c>
      <c r="L12" s="172">
        <v>24</v>
      </c>
      <c r="M12" s="172">
        <v>16</v>
      </c>
      <c r="N12" s="173">
        <v>16</v>
      </c>
      <c r="P12" s="98">
        <v>7</v>
      </c>
      <c r="Q12" s="99">
        <v>21</v>
      </c>
      <c r="R12" s="2"/>
      <c r="S12" s="26"/>
    </row>
    <row r="13" spans="1:24" s="21" customFormat="1" ht="17.25" customHeight="1" thickBot="1" x14ac:dyDescent="0.3">
      <c r="A13" s="227">
        <v>8</v>
      </c>
      <c r="B13" s="287" t="s">
        <v>16</v>
      </c>
      <c r="C13" s="280">
        <f t="shared" si="0"/>
        <v>95</v>
      </c>
      <c r="D13" s="178">
        <v>10</v>
      </c>
      <c r="E13" s="178">
        <v>10</v>
      </c>
      <c r="F13" s="178">
        <v>3</v>
      </c>
      <c r="G13" s="178">
        <v>12</v>
      </c>
      <c r="H13" s="178">
        <v>0</v>
      </c>
      <c r="I13" s="178">
        <v>0</v>
      </c>
      <c r="J13" s="178">
        <v>16</v>
      </c>
      <c r="K13" s="178">
        <v>0</v>
      </c>
      <c r="L13" s="178">
        <v>18</v>
      </c>
      <c r="M13" s="178">
        <v>14</v>
      </c>
      <c r="N13" s="179">
        <v>12</v>
      </c>
      <c r="P13" s="98">
        <v>8</v>
      </c>
      <c r="Q13" s="99">
        <v>18</v>
      </c>
      <c r="R13" s="2"/>
      <c r="S13" s="26"/>
      <c r="T13" s="107"/>
    </row>
    <row r="14" spans="1:24" s="19" customFormat="1" ht="17.25" customHeight="1" x14ac:dyDescent="0.25">
      <c r="A14" s="226">
        <v>9</v>
      </c>
      <c r="B14" s="330" t="s">
        <v>15</v>
      </c>
      <c r="C14" s="331">
        <f t="shared" si="0"/>
        <v>93</v>
      </c>
      <c r="D14" s="169">
        <v>6</v>
      </c>
      <c r="E14" s="169">
        <v>18</v>
      </c>
      <c r="F14" s="169">
        <v>8</v>
      </c>
      <c r="G14" s="169">
        <v>4</v>
      </c>
      <c r="H14" s="169">
        <v>8</v>
      </c>
      <c r="I14" s="169">
        <v>12</v>
      </c>
      <c r="J14" s="169">
        <v>10</v>
      </c>
      <c r="K14" s="169">
        <v>10</v>
      </c>
      <c r="L14" s="169">
        <v>0</v>
      </c>
      <c r="M14" s="169">
        <v>21</v>
      </c>
      <c r="N14" s="170">
        <v>5</v>
      </c>
      <c r="P14" s="98">
        <v>9</v>
      </c>
      <c r="Q14" s="99">
        <v>16</v>
      </c>
      <c r="R14" s="2"/>
      <c r="S14" s="26"/>
    </row>
    <row r="15" spans="1:24" s="21" customFormat="1" ht="17.25" customHeight="1" x14ac:dyDescent="0.25">
      <c r="A15" s="43">
        <f>A14+1</f>
        <v>10</v>
      </c>
      <c r="B15" s="171" t="s">
        <v>34</v>
      </c>
      <c r="C15" s="174">
        <f t="shared" si="0"/>
        <v>87</v>
      </c>
      <c r="D15" s="172">
        <v>12</v>
      </c>
      <c r="E15" s="172">
        <v>8</v>
      </c>
      <c r="F15" s="172">
        <v>5</v>
      </c>
      <c r="G15" s="172">
        <v>5</v>
      </c>
      <c r="H15" s="172">
        <v>4</v>
      </c>
      <c r="I15" s="172">
        <v>0</v>
      </c>
      <c r="J15" s="172">
        <v>12</v>
      </c>
      <c r="K15" s="172">
        <v>6</v>
      </c>
      <c r="L15" s="172">
        <v>7</v>
      </c>
      <c r="M15" s="172">
        <v>10</v>
      </c>
      <c r="N15" s="173">
        <v>27</v>
      </c>
      <c r="P15" s="98">
        <v>10</v>
      </c>
      <c r="Q15" s="99">
        <v>14</v>
      </c>
      <c r="R15" s="2"/>
      <c r="S15" s="26"/>
    </row>
    <row r="16" spans="1:24" s="21" customFormat="1" ht="17.25" customHeight="1" x14ac:dyDescent="0.25">
      <c r="A16" s="43">
        <f t="shared" ref="A16:A29" si="1">A15+1</f>
        <v>11</v>
      </c>
      <c r="B16" s="329" t="s">
        <v>33</v>
      </c>
      <c r="C16" s="174">
        <f t="shared" si="0"/>
        <v>82</v>
      </c>
      <c r="D16" s="172">
        <v>10</v>
      </c>
      <c r="E16" s="172">
        <v>1</v>
      </c>
      <c r="F16" s="172">
        <v>6</v>
      </c>
      <c r="G16" s="172">
        <v>18</v>
      </c>
      <c r="H16" s="172">
        <v>3</v>
      </c>
      <c r="I16" s="172">
        <v>8</v>
      </c>
      <c r="J16" s="172">
        <v>4</v>
      </c>
      <c r="K16" s="172">
        <v>14</v>
      </c>
      <c r="L16" s="172">
        <v>10</v>
      </c>
      <c r="M16" s="172">
        <v>8</v>
      </c>
      <c r="N16" s="173">
        <v>8</v>
      </c>
      <c r="P16" s="100">
        <v>11</v>
      </c>
      <c r="Q16" s="31">
        <v>12</v>
      </c>
      <c r="R16" s="26"/>
      <c r="S16" s="26"/>
      <c r="T16" s="107"/>
      <c r="V16" s="19"/>
      <c r="W16" s="19"/>
      <c r="X16" s="19"/>
    </row>
    <row r="17" spans="1:19" s="20" customFormat="1" ht="17.25" customHeight="1" x14ac:dyDescent="0.25">
      <c r="A17" s="43">
        <f t="shared" si="1"/>
        <v>12</v>
      </c>
      <c r="B17" s="175" t="s">
        <v>14</v>
      </c>
      <c r="C17" s="176">
        <f t="shared" si="0"/>
        <v>68</v>
      </c>
      <c r="D17" s="172">
        <v>4</v>
      </c>
      <c r="E17" s="172">
        <v>6</v>
      </c>
      <c r="F17" s="172">
        <v>16</v>
      </c>
      <c r="G17" s="172">
        <v>18</v>
      </c>
      <c r="H17" s="301">
        <v>0</v>
      </c>
      <c r="I17" s="172">
        <v>6</v>
      </c>
      <c r="J17" s="172">
        <v>5</v>
      </c>
      <c r="K17" s="172">
        <v>4</v>
      </c>
      <c r="L17" s="172">
        <v>4</v>
      </c>
      <c r="M17" s="172">
        <v>7</v>
      </c>
      <c r="N17" s="173">
        <v>6</v>
      </c>
      <c r="P17" s="98">
        <v>12</v>
      </c>
      <c r="Q17" s="99">
        <v>10</v>
      </c>
      <c r="R17" s="2"/>
      <c r="S17" s="26"/>
    </row>
    <row r="18" spans="1:19" s="21" customFormat="1" ht="17.25" customHeight="1" x14ac:dyDescent="0.25">
      <c r="A18" s="43">
        <f t="shared" si="1"/>
        <v>13</v>
      </c>
      <c r="B18" s="175" t="s">
        <v>17</v>
      </c>
      <c r="C18" s="176">
        <f t="shared" si="0"/>
        <v>45</v>
      </c>
      <c r="D18" s="172">
        <v>0</v>
      </c>
      <c r="E18" s="172">
        <v>2</v>
      </c>
      <c r="F18" s="172">
        <v>0</v>
      </c>
      <c r="G18" s="172">
        <v>3</v>
      </c>
      <c r="H18" s="172">
        <v>12</v>
      </c>
      <c r="I18" s="172">
        <v>0</v>
      </c>
      <c r="J18" s="172">
        <v>2</v>
      </c>
      <c r="K18" s="172">
        <v>7</v>
      </c>
      <c r="L18" s="172">
        <v>3</v>
      </c>
      <c r="M18" s="172">
        <v>12</v>
      </c>
      <c r="N18" s="173">
        <v>4</v>
      </c>
      <c r="P18" s="98">
        <v>13</v>
      </c>
      <c r="Q18" s="99">
        <v>8</v>
      </c>
      <c r="R18" s="2"/>
      <c r="S18" s="26"/>
    </row>
    <row r="19" spans="1:19" s="21" customFormat="1" ht="17.25" customHeight="1" x14ac:dyDescent="0.25">
      <c r="A19" s="43">
        <f t="shared" si="1"/>
        <v>14</v>
      </c>
      <c r="B19" s="175" t="s">
        <v>92</v>
      </c>
      <c r="C19" s="177">
        <f t="shared" si="0"/>
        <v>35</v>
      </c>
      <c r="D19" s="172">
        <v>0</v>
      </c>
      <c r="E19" s="172">
        <v>0</v>
      </c>
      <c r="F19" s="172">
        <v>0</v>
      </c>
      <c r="G19" s="172">
        <v>0</v>
      </c>
      <c r="H19" s="172">
        <v>0</v>
      </c>
      <c r="I19" s="172">
        <v>0</v>
      </c>
      <c r="J19" s="172">
        <v>0</v>
      </c>
      <c r="K19" s="172">
        <v>5</v>
      </c>
      <c r="L19" s="172">
        <v>12</v>
      </c>
      <c r="M19" s="172">
        <v>0</v>
      </c>
      <c r="N19" s="173">
        <v>18</v>
      </c>
      <c r="P19" s="98">
        <v>14</v>
      </c>
      <c r="Q19" s="99">
        <v>7</v>
      </c>
      <c r="R19" s="2"/>
      <c r="S19" s="26"/>
    </row>
    <row r="20" spans="1:19" s="21" customFormat="1" ht="17.25" customHeight="1" x14ac:dyDescent="0.25">
      <c r="A20" s="43">
        <f t="shared" si="1"/>
        <v>15</v>
      </c>
      <c r="B20" s="171" t="s">
        <v>56</v>
      </c>
      <c r="C20" s="174">
        <f t="shared" si="0"/>
        <v>31</v>
      </c>
      <c r="D20" s="172">
        <v>0</v>
      </c>
      <c r="E20" s="172">
        <v>0</v>
      </c>
      <c r="F20" s="172">
        <v>0</v>
      </c>
      <c r="G20" s="172">
        <v>7</v>
      </c>
      <c r="H20" s="172">
        <v>0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  <c r="N20" s="173">
        <v>24</v>
      </c>
      <c r="P20" s="98">
        <v>15</v>
      </c>
      <c r="Q20" s="99">
        <v>6</v>
      </c>
      <c r="R20" s="2"/>
      <c r="S20" s="26"/>
    </row>
    <row r="21" spans="1:19" s="21" customFormat="1" ht="17.25" customHeight="1" x14ac:dyDescent="0.25">
      <c r="A21" s="43">
        <f t="shared" si="1"/>
        <v>16</v>
      </c>
      <c r="B21" s="175" t="s">
        <v>84</v>
      </c>
      <c r="C21" s="177">
        <f t="shared" si="0"/>
        <v>28</v>
      </c>
      <c r="D21" s="172">
        <v>0</v>
      </c>
      <c r="E21" s="172">
        <v>0</v>
      </c>
      <c r="F21" s="172">
        <v>0</v>
      </c>
      <c r="G21" s="172">
        <v>0</v>
      </c>
      <c r="H21" s="172">
        <v>2</v>
      </c>
      <c r="I21" s="172">
        <v>4</v>
      </c>
      <c r="J21" s="172">
        <v>0</v>
      </c>
      <c r="K21" s="172">
        <v>3</v>
      </c>
      <c r="L21" s="172">
        <v>6</v>
      </c>
      <c r="M21" s="172">
        <v>6</v>
      </c>
      <c r="N21" s="173">
        <v>7</v>
      </c>
      <c r="P21" s="98">
        <v>16</v>
      </c>
      <c r="Q21" s="99">
        <v>5</v>
      </c>
      <c r="R21" s="2"/>
      <c r="S21" s="26"/>
    </row>
    <row r="22" spans="1:19" s="21" customFormat="1" ht="15.75" x14ac:dyDescent="0.25">
      <c r="A22" s="43">
        <f t="shared" si="1"/>
        <v>17</v>
      </c>
      <c r="B22" s="175" t="s">
        <v>38</v>
      </c>
      <c r="C22" s="177">
        <f t="shared" si="0"/>
        <v>18</v>
      </c>
      <c r="D22" s="172">
        <v>2</v>
      </c>
      <c r="E22" s="172">
        <v>3</v>
      </c>
      <c r="F22" s="172">
        <v>2</v>
      </c>
      <c r="G22" s="172">
        <v>1</v>
      </c>
      <c r="H22" s="172">
        <v>6</v>
      </c>
      <c r="I22" s="172">
        <v>2</v>
      </c>
      <c r="J22" s="172">
        <v>0</v>
      </c>
      <c r="K22" s="172">
        <v>0</v>
      </c>
      <c r="L22" s="172">
        <v>1</v>
      </c>
      <c r="M22" s="172">
        <v>1</v>
      </c>
      <c r="N22" s="173">
        <v>1</v>
      </c>
      <c r="P22" s="98">
        <v>17</v>
      </c>
      <c r="Q22" s="99">
        <v>4</v>
      </c>
      <c r="R22" s="2"/>
      <c r="S22" s="26"/>
    </row>
    <row r="23" spans="1:19" s="21" customFormat="1" ht="15.75" x14ac:dyDescent="0.25">
      <c r="A23" s="43">
        <f t="shared" si="1"/>
        <v>18</v>
      </c>
      <c r="B23" s="175" t="s">
        <v>85</v>
      </c>
      <c r="C23" s="177">
        <f t="shared" si="0"/>
        <v>11</v>
      </c>
      <c r="D23" s="172">
        <v>0</v>
      </c>
      <c r="E23" s="172">
        <v>0</v>
      </c>
      <c r="F23" s="172">
        <v>0</v>
      </c>
      <c r="G23" s="172">
        <v>0</v>
      </c>
      <c r="H23" s="172">
        <v>1</v>
      </c>
      <c r="I23" s="172">
        <v>3</v>
      </c>
      <c r="J23" s="172">
        <v>0</v>
      </c>
      <c r="K23" s="172">
        <v>0</v>
      </c>
      <c r="L23" s="172">
        <v>2</v>
      </c>
      <c r="M23" s="172">
        <v>2</v>
      </c>
      <c r="N23" s="173">
        <v>3</v>
      </c>
      <c r="P23" s="98">
        <v>18</v>
      </c>
      <c r="Q23" s="99">
        <v>3</v>
      </c>
      <c r="R23" s="2"/>
      <c r="S23" s="26"/>
    </row>
    <row r="24" spans="1:19" s="21" customFormat="1" ht="17.25" customHeight="1" x14ac:dyDescent="0.25">
      <c r="A24" s="43">
        <f t="shared" si="1"/>
        <v>19</v>
      </c>
      <c r="B24" s="171" t="s">
        <v>96</v>
      </c>
      <c r="C24" s="174">
        <f t="shared" si="0"/>
        <v>5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3</v>
      </c>
      <c r="N24" s="173">
        <v>2</v>
      </c>
      <c r="P24" s="98">
        <v>19</v>
      </c>
      <c r="Q24" s="99">
        <v>2</v>
      </c>
      <c r="R24" s="2"/>
      <c r="S24" s="26"/>
    </row>
    <row r="25" spans="1:19" s="21" customFormat="1" ht="17.25" customHeight="1" thickBot="1" x14ac:dyDescent="0.3">
      <c r="A25" s="43">
        <f t="shared" si="1"/>
        <v>20</v>
      </c>
      <c r="B25" s="175" t="s">
        <v>95</v>
      </c>
      <c r="C25" s="177">
        <f t="shared" si="0"/>
        <v>5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172">
        <v>0</v>
      </c>
      <c r="M25" s="172">
        <v>5</v>
      </c>
      <c r="N25" s="173">
        <v>0</v>
      </c>
      <c r="P25" s="101">
        <v>20</v>
      </c>
      <c r="Q25" s="102">
        <v>1</v>
      </c>
      <c r="R25" s="2"/>
      <c r="S25" s="26"/>
    </row>
    <row r="26" spans="1:19" s="21" customFormat="1" ht="17.25" customHeight="1" x14ac:dyDescent="0.25">
      <c r="A26" s="43">
        <f t="shared" si="1"/>
        <v>21</v>
      </c>
      <c r="B26" s="171" t="s">
        <v>93</v>
      </c>
      <c r="C26" s="174">
        <f t="shared" si="0"/>
        <v>5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1</v>
      </c>
      <c r="L26" s="172">
        <v>0</v>
      </c>
      <c r="M26" s="172">
        <v>4</v>
      </c>
      <c r="N26" s="173">
        <v>0</v>
      </c>
      <c r="R26" s="2"/>
    </row>
    <row r="27" spans="1:19" s="21" customFormat="1" ht="17.25" customHeight="1" x14ac:dyDescent="0.25">
      <c r="A27" s="43">
        <f t="shared" si="1"/>
        <v>22</v>
      </c>
      <c r="B27" s="171" t="s">
        <v>73</v>
      </c>
      <c r="C27" s="174">
        <f t="shared" si="0"/>
        <v>3</v>
      </c>
      <c r="D27" s="172">
        <v>3</v>
      </c>
      <c r="E27" s="172">
        <v>0</v>
      </c>
      <c r="F27" s="172">
        <v>0</v>
      </c>
      <c r="G27" s="172">
        <v>0</v>
      </c>
      <c r="H27" s="172">
        <v>0</v>
      </c>
      <c r="I27" s="172">
        <v>0</v>
      </c>
      <c r="J27" s="172">
        <v>0</v>
      </c>
      <c r="K27" s="172">
        <v>0</v>
      </c>
      <c r="L27" s="172">
        <v>0</v>
      </c>
      <c r="M27" s="172">
        <v>0</v>
      </c>
      <c r="N27" s="173">
        <v>0</v>
      </c>
      <c r="P27" s="282"/>
      <c r="Q27" s="282"/>
      <c r="R27" s="2"/>
      <c r="S27" s="26"/>
    </row>
    <row r="28" spans="1:19" s="21" customFormat="1" ht="17.25" customHeight="1" x14ac:dyDescent="0.25">
      <c r="A28" s="43">
        <f t="shared" si="1"/>
        <v>23</v>
      </c>
      <c r="B28" s="175" t="s">
        <v>89</v>
      </c>
      <c r="C28" s="177">
        <f t="shared" si="0"/>
        <v>3</v>
      </c>
      <c r="D28" s="172">
        <v>0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3</v>
      </c>
      <c r="K28" s="172">
        <v>0</v>
      </c>
      <c r="L28" s="172">
        <v>0</v>
      </c>
      <c r="M28" s="172">
        <v>0</v>
      </c>
      <c r="N28" s="173">
        <v>0</v>
      </c>
    </row>
    <row r="29" spans="1:19" s="21" customFormat="1" ht="17.25" customHeight="1" x14ac:dyDescent="0.25">
      <c r="A29" s="43">
        <f t="shared" si="1"/>
        <v>24</v>
      </c>
      <c r="B29" s="175" t="s">
        <v>82</v>
      </c>
      <c r="C29" s="174">
        <f t="shared" si="0"/>
        <v>1</v>
      </c>
      <c r="D29" s="172">
        <v>0</v>
      </c>
      <c r="E29" s="172">
        <v>0</v>
      </c>
      <c r="F29" s="172">
        <v>0</v>
      </c>
      <c r="G29" s="172">
        <v>1</v>
      </c>
      <c r="H29" s="172">
        <v>0</v>
      </c>
      <c r="I29" s="172">
        <v>0</v>
      </c>
      <c r="J29" s="172">
        <v>0</v>
      </c>
      <c r="K29" s="172">
        <v>0</v>
      </c>
      <c r="L29" s="172">
        <v>0</v>
      </c>
      <c r="M29" s="172">
        <v>0</v>
      </c>
      <c r="N29" s="173">
        <v>0</v>
      </c>
    </row>
    <row r="30" spans="1:19" s="21" customFormat="1" ht="17.25" customHeight="1" thickBot="1" x14ac:dyDescent="0.3">
      <c r="A30" s="44">
        <f>A29+1</f>
        <v>25</v>
      </c>
      <c r="B30" s="287" t="s">
        <v>90</v>
      </c>
      <c r="C30" s="280">
        <f t="shared" si="0"/>
        <v>1</v>
      </c>
      <c r="D30" s="178">
        <v>0</v>
      </c>
      <c r="E30" s="178">
        <v>0</v>
      </c>
      <c r="F30" s="178">
        <v>0</v>
      </c>
      <c r="G30" s="178">
        <v>0</v>
      </c>
      <c r="H30" s="178">
        <v>0</v>
      </c>
      <c r="I30" s="178">
        <v>0</v>
      </c>
      <c r="J30" s="178">
        <v>1</v>
      </c>
      <c r="K30" s="178">
        <v>0</v>
      </c>
      <c r="L30" s="178">
        <v>0</v>
      </c>
      <c r="M30" s="178">
        <v>0</v>
      </c>
      <c r="N30" s="179">
        <v>0</v>
      </c>
    </row>
    <row r="31" spans="1:19" s="21" customFormat="1" ht="8.25" customHeight="1" x14ac:dyDescent="0.2"/>
    <row r="32" spans="1:19" s="21" customFormat="1" ht="17.25" customHeight="1" x14ac:dyDescent="0.2">
      <c r="A32" s="3"/>
      <c r="B32" s="3" t="s">
        <v>37</v>
      </c>
      <c r="C32" s="6"/>
      <c r="D32" s="47">
        <v>13</v>
      </c>
      <c r="E32" s="46">
        <v>13</v>
      </c>
      <c r="F32" s="46">
        <v>13</v>
      </c>
      <c r="G32" s="46">
        <v>15</v>
      </c>
      <c r="H32" s="46">
        <v>13</v>
      </c>
      <c r="I32" s="47">
        <v>11</v>
      </c>
      <c r="J32" s="47">
        <v>12</v>
      </c>
      <c r="K32" s="47">
        <v>14</v>
      </c>
      <c r="L32" s="47">
        <v>15</v>
      </c>
      <c r="M32" s="47">
        <v>19</v>
      </c>
      <c r="N32" s="47">
        <v>19</v>
      </c>
    </row>
    <row r="33" spans="1:24" s="21" customFormat="1" ht="17.25" customHeight="1" x14ac:dyDescent="0.2">
      <c r="A33" s="2"/>
      <c r="B33"/>
      <c r="C33" s="7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24" s="22" customFormat="1" x14ac:dyDescent="0.2">
      <c r="A34" s="2" t="s">
        <v>49</v>
      </c>
      <c r="B34" s="2"/>
      <c r="C34" s="7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19"/>
      <c r="P34" s="21"/>
      <c r="Q34" s="21"/>
      <c r="T34" s="26"/>
    </row>
    <row r="35" spans="1:24" s="21" customFormat="1" ht="14.25" x14ac:dyDescent="0.2">
      <c r="A35" s="2"/>
      <c r="B35" s="75" t="s">
        <v>50</v>
      </c>
      <c r="C35" s="7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19"/>
      <c r="S35" s="22"/>
      <c r="T35" s="2"/>
    </row>
    <row r="36" spans="1:24" ht="14.25" x14ac:dyDescent="0.2">
      <c r="B36" s="76" t="s">
        <v>97</v>
      </c>
      <c r="P36" s="21"/>
      <c r="Q36" s="21"/>
      <c r="T36" s="2"/>
    </row>
    <row r="37" spans="1:24" s="19" customFormat="1" x14ac:dyDescent="0.2">
      <c r="A37" s="2"/>
      <c r="B37"/>
      <c r="C37" s="7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P37" s="21"/>
      <c r="Q37" s="21"/>
      <c r="S37" s="183"/>
      <c r="T37" s="2"/>
    </row>
    <row r="38" spans="1:24" s="19" customFormat="1" x14ac:dyDescent="0.2">
      <c r="P38" s="21"/>
      <c r="Q38" s="21"/>
      <c r="S38" s="183"/>
      <c r="V38" s="21"/>
      <c r="W38" s="21"/>
      <c r="X38" s="21"/>
    </row>
    <row r="39" spans="1:24" s="21" customForma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S39" s="22"/>
      <c r="T39" s="2"/>
    </row>
    <row r="40" spans="1:24" s="19" customFormat="1" x14ac:dyDescent="0.2">
      <c r="P40" s="21"/>
      <c r="Q40" s="21"/>
      <c r="S40" s="183"/>
      <c r="T40" s="2"/>
    </row>
    <row r="41" spans="1:24" s="19" customFormat="1" x14ac:dyDescent="0.2">
      <c r="P41" s="21"/>
      <c r="Q41" s="21"/>
      <c r="S41" s="183"/>
      <c r="T41" s="2"/>
    </row>
    <row r="42" spans="1:24" s="19" customFormat="1" x14ac:dyDescent="0.2">
      <c r="P42" s="21"/>
      <c r="Q42" s="21"/>
      <c r="S42" s="183"/>
    </row>
    <row r="43" spans="1:24" s="19" customFormat="1" x14ac:dyDescent="0.2">
      <c r="S43" s="183"/>
    </row>
    <row r="44" spans="1:24" s="19" customFormat="1" x14ac:dyDescent="0.2">
      <c r="S44" s="183"/>
    </row>
    <row r="45" spans="1:24" s="19" customFormat="1" x14ac:dyDescent="0.2">
      <c r="S45" s="183"/>
    </row>
    <row r="47" spans="1:24" x14ac:dyDescent="0.2">
      <c r="N47" s="19"/>
      <c r="P47" s="19"/>
    </row>
    <row r="48" spans="1:24" x14ac:dyDescent="0.2">
      <c r="P48" s="19"/>
    </row>
    <row r="49" spans="16:16" ht="9" customHeight="1" x14ac:dyDescent="0.2">
      <c r="P49" s="19"/>
    </row>
    <row r="50" spans="16:16" x14ac:dyDescent="0.2">
      <c r="P50" s="19"/>
    </row>
    <row r="51" spans="16:16" x14ac:dyDescent="0.2">
      <c r="P51" s="19"/>
    </row>
  </sheetData>
  <mergeCells count="5">
    <mergeCell ref="A1:H1"/>
    <mergeCell ref="A2:H2"/>
    <mergeCell ref="A3:H3"/>
    <mergeCell ref="P4:P5"/>
    <mergeCell ref="Q4:Q5"/>
  </mergeCells>
  <conditionalFormatting sqref="I32:N32 C5:N30">
    <cfRule type="cellIs" dxfId="13" priority="14" stopIfTrue="1" operator="lessThanOrEqual">
      <formula>0</formula>
    </cfRule>
  </conditionalFormatting>
  <conditionalFormatting sqref="D32">
    <cfRule type="cellIs" dxfId="12" priority="13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6"/>
  <sheetViews>
    <sheetView zoomScale="95" zoomScaleNormal="95" workbookViewId="0">
      <pane xSplit="1" ySplit="2" topLeftCell="C3" activePane="bottomRight" state="frozen"/>
      <selection activeCell="E31" sqref="E31:G31"/>
      <selection pane="topRight" activeCell="E31" sqref="E31:G31"/>
      <selection pane="bottomLeft" activeCell="E31" sqref="E31:G31"/>
      <selection pane="bottomRight" activeCell="I30" sqref="I30"/>
    </sheetView>
  </sheetViews>
  <sheetFormatPr defaultRowHeight="18" x14ac:dyDescent="0.25"/>
  <cols>
    <col min="1" max="1" width="4.7109375" style="45" customWidth="1"/>
    <col min="2" max="2" width="4.5703125" style="45" customWidth="1"/>
    <col min="3" max="3" width="20.28515625" bestFit="1" customWidth="1"/>
    <col min="4" max="4" width="9.85546875" style="122" bestFit="1" customWidth="1"/>
    <col min="5" max="5" width="20.28515625" style="29" bestFit="1" customWidth="1"/>
    <col min="6" max="6" width="9.85546875" style="122" bestFit="1" customWidth="1"/>
    <col min="7" max="7" width="20.28515625" style="29" bestFit="1" customWidth="1"/>
    <col min="8" max="8" width="9.85546875" style="122" bestFit="1" customWidth="1"/>
    <col min="9" max="9" width="20.28515625" style="29" bestFit="1" customWidth="1"/>
    <col min="10" max="10" width="9.85546875" style="122" bestFit="1" customWidth="1"/>
    <col min="11" max="11" width="4.28515625" customWidth="1"/>
    <col min="12" max="12" width="4.28515625" style="25" customWidth="1"/>
    <col min="13" max="13" width="2.5703125" style="116" bestFit="1" customWidth="1"/>
    <col min="14" max="14" width="2.5703125" style="117" bestFit="1" customWidth="1"/>
    <col min="15" max="15" width="24.28515625" style="45" bestFit="1" customWidth="1"/>
    <col min="16" max="23" width="5.28515625" style="45" customWidth="1"/>
    <col min="24" max="24" width="6.28515625" style="7" bestFit="1" customWidth="1"/>
    <col min="25" max="25" width="5" style="7" bestFit="1" customWidth="1"/>
    <col min="26" max="26" width="12.28515625" bestFit="1" customWidth="1"/>
  </cols>
  <sheetData>
    <row r="1" spans="1:26" s="112" customFormat="1" ht="15.75" thickBot="1" x14ac:dyDescent="0.25">
      <c r="A1" s="114"/>
      <c r="B1" s="111"/>
      <c r="C1" s="500" t="s">
        <v>53</v>
      </c>
      <c r="D1" s="501"/>
      <c r="E1" s="501"/>
      <c r="F1" s="501"/>
      <c r="G1" s="501"/>
      <c r="H1" s="501"/>
      <c r="I1" s="501"/>
      <c r="J1" s="501"/>
      <c r="R1" s="496" t="s">
        <v>54</v>
      </c>
      <c r="S1" s="496"/>
      <c r="T1" s="496"/>
      <c r="U1" s="496"/>
      <c r="V1" s="496"/>
      <c r="W1" s="496"/>
      <c r="X1" s="111"/>
    </row>
    <row r="2" spans="1:26" s="112" customFormat="1" ht="15.75" thickBot="1" x14ac:dyDescent="0.25">
      <c r="A2" s="113"/>
      <c r="B2" s="114"/>
      <c r="C2" s="409">
        <v>1</v>
      </c>
      <c r="D2" s="410" t="s">
        <v>54</v>
      </c>
      <c r="E2" s="409">
        <v>2</v>
      </c>
      <c r="F2" s="410" t="s">
        <v>54</v>
      </c>
      <c r="G2" s="409">
        <v>3</v>
      </c>
      <c r="H2" s="410" t="s">
        <v>54</v>
      </c>
      <c r="I2" s="409">
        <v>4</v>
      </c>
      <c r="J2" s="410" t="s">
        <v>54</v>
      </c>
      <c r="N2" s="497" t="s">
        <v>52</v>
      </c>
      <c r="O2" s="498"/>
      <c r="P2" s="188">
        <v>1</v>
      </c>
      <c r="Q2" s="188">
        <v>2</v>
      </c>
      <c r="R2" s="188">
        <v>3</v>
      </c>
      <c r="S2" s="188">
        <v>4</v>
      </c>
      <c r="T2" s="188">
        <v>5</v>
      </c>
      <c r="U2" s="188">
        <v>6</v>
      </c>
      <c r="V2" s="188">
        <v>7</v>
      </c>
      <c r="W2" s="188">
        <v>8</v>
      </c>
      <c r="X2" s="189" t="s">
        <v>103</v>
      </c>
      <c r="Y2" s="190" t="s">
        <v>99</v>
      </c>
    </row>
    <row r="3" spans="1:26" x14ac:dyDescent="0.25">
      <c r="A3" s="499">
        <v>1</v>
      </c>
      <c r="B3" s="191">
        <v>1</v>
      </c>
      <c r="C3" s="192" t="str">
        <f>$O$9</f>
        <v>Кравченко Оксана</v>
      </c>
      <c r="D3" s="193">
        <v>151</v>
      </c>
      <c r="E3" s="192" t="str">
        <f>$O$3</f>
        <v>Куклин Игорь</v>
      </c>
      <c r="F3" s="193">
        <v>166</v>
      </c>
      <c r="G3" s="192" t="str">
        <f>$O$4</f>
        <v>Черный Сергей</v>
      </c>
      <c r="H3" s="193">
        <v>178</v>
      </c>
      <c r="I3" s="192" t="str">
        <f>$O$10</f>
        <v>Шенцев Сергей</v>
      </c>
      <c r="J3" s="193">
        <v>217</v>
      </c>
      <c r="K3" s="112"/>
      <c r="L3" s="112"/>
      <c r="M3" s="112"/>
      <c r="N3" s="194">
        <v>1</v>
      </c>
      <c r="O3" s="195" t="s">
        <v>19</v>
      </c>
      <c r="P3" s="386">
        <f>F3</f>
        <v>166</v>
      </c>
      <c r="Q3" s="386">
        <f>J6</f>
        <v>217</v>
      </c>
      <c r="R3" s="386">
        <f>D9</f>
        <v>156</v>
      </c>
      <c r="S3" s="386">
        <f>F13</f>
        <v>191</v>
      </c>
      <c r="T3" s="386">
        <f>H15</f>
        <v>196</v>
      </c>
      <c r="U3" s="386">
        <f>J19</f>
        <v>179</v>
      </c>
      <c r="V3" s="386">
        <f>D22</f>
        <v>191</v>
      </c>
      <c r="W3" s="387">
        <f>H25</f>
        <v>208</v>
      </c>
      <c r="X3" s="433">
        <f>SUM(P3:W3)</f>
        <v>1504</v>
      </c>
      <c r="Y3" s="440">
        <f>ROUND((AVERAGE(P3:W3)),2)</f>
        <v>188</v>
      </c>
    </row>
    <row r="4" spans="1:26" x14ac:dyDescent="0.25">
      <c r="A4" s="499"/>
      <c r="B4" s="191">
        <v>2</v>
      </c>
      <c r="C4" s="192" t="str">
        <f>$O$8</f>
        <v>Степанов Андрей</v>
      </c>
      <c r="D4" s="193">
        <v>159</v>
      </c>
      <c r="E4" s="192" t="str">
        <f>$O$6</f>
        <v>Дикушникова Ольга</v>
      </c>
      <c r="F4" s="193">
        <v>174</v>
      </c>
      <c r="G4" s="192" t="str">
        <f>$O$5</f>
        <v>Чуруксаева Людмила</v>
      </c>
      <c r="H4" s="193">
        <v>153</v>
      </c>
      <c r="I4" s="192" t="str">
        <f>$O$7</f>
        <v>Пушкарев Александр</v>
      </c>
      <c r="J4" s="193">
        <v>185</v>
      </c>
      <c r="K4" s="112"/>
      <c r="L4" s="112"/>
      <c r="M4" s="112"/>
      <c r="N4" s="196">
        <v>2</v>
      </c>
      <c r="O4" s="197" t="s">
        <v>59</v>
      </c>
      <c r="P4" s="388">
        <f>H3</f>
        <v>178</v>
      </c>
      <c r="Q4" s="388">
        <f>J7</f>
        <v>201</v>
      </c>
      <c r="R4" s="388">
        <f>F9</f>
        <v>155</v>
      </c>
      <c r="S4" s="388">
        <f>D13</f>
        <v>159</v>
      </c>
      <c r="T4" s="388">
        <f>J15</f>
        <v>160</v>
      </c>
      <c r="U4" s="388">
        <f>H19</f>
        <v>179</v>
      </c>
      <c r="V4" s="388">
        <f>D21</f>
        <v>144</v>
      </c>
      <c r="W4" s="389">
        <f>F25</f>
        <v>194</v>
      </c>
      <c r="X4" s="434">
        <f t="shared" ref="X4:X10" si="0">SUM(P4:W4)</f>
        <v>1370</v>
      </c>
      <c r="Y4" s="441">
        <f t="shared" ref="Y4:Y10" si="1">ROUND((AVERAGE(P4:W4)),2)</f>
        <v>171.25</v>
      </c>
    </row>
    <row r="5" spans="1:26" ht="15" x14ac:dyDescent="0.2">
      <c r="A5" s="113"/>
      <c r="B5" s="114"/>
      <c r="C5" s="384"/>
      <c r="D5" s="118"/>
      <c r="E5" s="385"/>
      <c r="F5" s="118"/>
      <c r="G5" s="385"/>
      <c r="H5" s="118"/>
      <c r="I5" s="385"/>
      <c r="J5" s="118"/>
      <c r="K5" s="112"/>
      <c r="L5" s="112"/>
      <c r="M5" s="112"/>
      <c r="N5" s="196">
        <v>3</v>
      </c>
      <c r="O5" s="198" t="s">
        <v>13</v>
      </c>
      <c r="P5" s="388">
        <f>H4</f>
        <v>153</v>
      </c>
      <c r="Q5" s="388">
        <f>D7</f>
        <v>150</v>
      </c>
      <c r="R5" s="388">
        <f>H9</f>
        <v>191</v>
      </c>
      <c r="S5" s="388">
        <f>J13</f>
        <v>140</v>
      </c>
      <c r="T5" s="388">
        <f>D15</f>
        <v>133</v>
      </c>
      <c r="U5" s="388">
        <f>F19</f>
        <v>137</v>
      </c>
      <c r="V5" s="388">
        <f>J21</f>
        <v>167</v>
      </c>
      <c r="W5" s="389">
        <f>F24</f>
        <v>166</v>
      </c>
      <c r="X5" s="434">
        <f t="shared" si="0"/>
        <v>1237</v>
      </c>
      <c r="Y5" s="441">
        <f t="shared" si="1"/>
        <v>154.63</v>
      </c>
    </row>
    <row r="6" spans="1:26" x14ac:dyDescent="0.25">
      <c r="A6" s="499">
        <v>2</v>
      </c>
      <c r="B6" s="191">
        <v>1</v>
      </c>
      <c r="C6" s="192" t="str">
        <f>$O$6</f>
        <v>Дикушникова Ольга</v>
      </c>
      <c r="D6" s="193">
        <v>142</v>
      </c>
      <c r="E6" s="192" t="str">
        <f>$O$7</f>
        <v>Пушкарев Александр</v>
      </c>
      <c r="F6" s="193">
        <v>194</v>
      </c>
      <c r="G6" s="192" t="str">
        <f>$O$9</f>
        <v>Кравченко Оксана</v>
      </c>
      <c r="H6" s="193">
        <v>142</v>
      </c>
      <c r="I6" s="192" t="str">
        <f>$O$3</f>
        <v>Куклин Игорь</v>
      </c>
      <c r="J6" s="193">
        <v>217</v>
      </c>
      <c r="K6" s="112"/>
      <c r="L6" s="112"/>
      <c r="M6" s="112"/>
      <c r="N6" s="196">
        <v>4</v>
      </c>
      <c r="O6" s="198" t="s">
        <v>15</v>
      </c>
      <c r="P6" s="388">
        <f>F4</f>
        <v>174</v>
      </c>
      <c r="Q6" s="388">
        <f>D6</f>
        <v>142</v>
      </c>
      <c r="R6" s="388">
        <f>J9</f>
        <v>170</v>
      </c>
      <c r="S6" s="388">
        <f>H13</f>
        <v>151</v>
      </c>
      <c r="T6" s="388">
        <f>F15</f>
        <v>144</v>
      </c>
      <c r="U6" s="388">
        <f>D19</f>
        <v>122</v>
      </c>
      <c r="V6" s="388">
        <f>J22</f>
        <v>169</v>
      </c>
      <c r="W6" s="412">
        <f>H24</f>
        <v>107</v>
      </c>
      <c r="X6" s="434">
        <f t="shared" si="0"/>
        <v>1179</v>
      </c>
      <c r="Y6" s="441">
        <f t="shared" si="1"/>
        <v>147.38</v>
      </c>
    </row>
    <row r="7" spans="1:26" x14ac:dyDescent="0.25">
      <c r="A7" s="499"/>
      <c r="B7" s="191">
        <v>2</v>
      </c>
      <c r="C7" s="192" t="str">
        <f>$O$5</f>
        <v>Чуруксаева Людмила</v>
      </c>
      <c r="D7" s="193">
        <v>150</v>
      </c>
      <c r="E7" s="192" t="str">
        <f>$O$8</f>
        <v>Степанов Андрей</v>
      </c>
      <c r="F7" s="193">
        <v>177</v>
      </c>
      <c r="G7" s="192" t="str">
        <f>$O$10</f>
        <v>Шенцев Сергей</v>
      </c>
      <c r="H7" s="193">
        <v>162</v>
      </c>
      <c r="I7" s="192" t="str">
        <f>$O$4</f>
        <v>Черный Сергей</v>
      </c>
      <c r="J7" s="193">
        <v>201</v>
      </c>
      <c r="K7" s="112"/>
      <c r="L7" s="112"/>
      <c r="M7" s="112"/>
      <c r="N7" s="196">
        <v>5</v>
      </c>
      <c r="O7" s="197" t="s">
        <v>18</v>
      </c>
      <c r="P7" s="388">
        <f>J4</f>
        <v>185</v>
      </c>
      <c r="Q7" s="388">
        <f>F6</f>
        <v>194</v>
      </c>
      <c r="R7" s="388">
        <f>J10</f>
        <v>206</v>
      </c>
      <c r="S7" s="388">
        <f>D12</f>
        <v>159</v>
      </c>
      <c r="T7" s="411">
        <f>H16</f>
        <v>223</v>
      </c>
      <c r="U7" s="388">
        <f>F18</f>
        <v>170</v>
      </c>
      <c r="V7" s="388">
        <f>H22</f>
        <v>201</v>
      </c>
      <c r="W7" s="389">
        <f>D24</f>
        <v>155</v>
      </c>
      <c r="X7" s="434">
        <f t="shared" si="0"/>
        <v>1493</v>
      </c>
      <c r="Y7" s="441">
        <f t="shared" si="1"/>
        <v>186.63</v>
      </c>
    </row>
    <row r="8" spans="1:26" ht="15" x14ac:dyDescent="0.2">
      <c r="A8" s="113"/>
      <c r="B8" s="114"/>
      <c r="C8" s="384"/>
      <c r="D8" s="118"/>
      <c r="E8" s="385"/>
      <c r="F8" s="118"/>
      <c r="G8" s="385"/>
      <c r="H8" s="118"/>
      <c r="I8" s="385"/>
      <c r="J8" s="118"/>
      <c r="K8" s="112"/>
      <c r="L8" s="112"/>
      <c r="M8" s="112"/>
      <c r="N8" s="196">
        <v>6</v>
      </c>
      <c r="O8" s="197" t="s">
        <v>12</v>
      </c>
      <c r="P8" s="388">
        <f>D4</f>
        <v>159</v>
      </c>
      <c r="Q8" s="388">
        <f>F7</f>
        <v>177</v>
      </c>
      <c r="R8" s="388">
        <f>H10</f>
        <v>167</v>
      </c>
      <c r="S8" s="388">
        <f>F12</f>
        <v>206</v>
      </c>
      <c r="T8" s="388">
        <f>J16</f>
        <v>124</v>
      </c>
      <c r="U8" s="388">
        <f>D18</f>
        <v>148</v>
      </c>
      <c r="V8" s="388">
        <f>H21</f>
        <v>169</v>
      </c>
      <c r="W8" s="389">
        <f>J24</f>
        <v>186</v>
      </c>
      <c r="X8" s="434">
        <f t="shared" si="0"/>
        <v>1336</v>
      </c>
      <c r="Y8" s="441">
        <f t="shared" si="1"/>
        <v>167</v>
      </c>
    </row>
    <row r="9" spans="1:26" x14ac:dyDescent="0.25">
      <c r="A9" s="499">
        <v>3</v>
      </c>
      <c r="B9" s="191">
        <v>1</v>
      </c>
      <c r="C9" s="192" t="str">
        <f>$O$3</f>
        <v>Куклин Игорь</v>
      </c>
      <c r="D9" s="193">
        <v>156</v>
      </c>
      <c r="E9" s="192" t="str">
        <f>$O$4</f>
        <v>Черный Сергей</v>
      </c>
      <c r="F9" s="193">
        <v>155</v>
      </c>
      <c r="G9" s="192" t="str">
        <f>$O$5</f>
        <v>Чуруксаева Людмила</v>
      </c>
      <c r="H9" s="193">
        <v>191</v>
      </c>
      <c r="I9" s="192" t="str">
        <f>$O$6</f>
        <v>Дикушникова Ольга</v>
      </c>
      <c r="J9" s="193">
        <v>170</v>
      </c>
      <c r="K9" s="107"/>
      <c r="L9" s="2"/>
      <c r="M9" s="2"/>
      <c r="N9" s="196">
        <v>7</v>
      </c>
      <c r="O9" s="198" t="s">
        <v>20</v>
      </c>
      <c r="P9" s="388">
        <f>D3</f>
        <v>151</v>
      </c>
      <c r="Q9" s="388">
        <f>H6</f>
        <v>142</v>
      </c>
      <c r="R9" s="388">
        <f>F10</f>
        <v>175</v>
      </c>
      <c r="S9" s="388">
        <f>H12</f>
        <v>170</v>
      </c>
      <c r="T9" s="388">
        <f>D16</f>
        <v>167</v>
      </c>
      <c r="U9" s="388">
        <f>J18</f>
        <v>154</v>
      </c>
      <c r="V9" s="388">
        <f>F22</f>
        <v>139</v>
      </c>
      <c r="W9" s="389">
        <f>J25</f>
        <v>116</v>
      </c>
      <c r="X9" s="434">
        <f t="shared" si="0"/>
        <v>1214</v>
      </c>
      <c r="Y9" s="441">
        <f t="shared" si="1"/>
        <v>151.75</v>
      </c>
    </row>
    <row r="10" spans="1:26" ht="18.75" thickBot="1" x14ac:dyDescent="0.3">
      <c r="A10" s="499"/>
      <c r="B10" s="191">
        <v>2</v>
      </c>
      <c r="C10" s="192" t="str">
        <f>$O$10</f>
        <v>Шенцев Сергей</v>
      </c>
      <c r="D10" s="193">
        <v>175</v>
      </c>
      <c r="E10" s="192" t="str">
        <f>$O$9</f>
        <v>Кравченко Оксана</v>
      </c>
      <c r="F10" s="193">
        <v>175</v>
      </c>
      <c r="G10" s="192" t="str">
        <f>$O$8</f>
        <v>Степанов Андрей</v>
      </c>
      <c r="H10" s="193">
        <v>167</v>
      </c>
      <c r="I10" s="192" t="str">
        <f>$O$7</f>
        <v>Пушкарев Александр</v>
      </c>
      <c r="J10" s="193">
        <v>206</v>
      </c>
      <c r="K10" s="107"/>
      <c r="L10" s="2"/>
      <c r="M10" s="2"/>
      <c r="N10" s="199">
        <v>8</v>
      </c>
      <c r="O10" s="200" t="s">
        <v>16</v>
      </c>
      <c r="P10" s="390">
        <f>J3</f>
        <v>217</v>
      </c>
      <c r="Q10" s="390">
        <f>H7</f>
        <v>162</v>
      </c>
      <c r="R10" s="390">
        <f>D10</f>
        <v>175</v>
      </c>
      <c r="S10" s="390">
        <f>J12</f>
        <v>191</v>
      </c>
      <c r="T10" s="390">
        <f>F16</f>
        <v>164</v>
      </c>
      <c r="U10" s="390">
        <f>H18</f>
        <v>159</v>
      </c>
      <c r="V10" s="390">
        <f>F21</f>
        <v>133</v>
      </c>
      <c r="W10" s="391">
        <f>D25</f>
        <v>171</v>
      </c>
      <c r="X10" s="435">
        <f t="shared" si="0"/>
        <v>1372</v>
      </c>
      <c r="Y10" s="442">
        <f t="shared" si="1"/>
        <v>171.5</v>
      </c>
    </row>
    <row r="11" spans="1:26" x14ac:dyDescent="0.25">
      <c r="A11" s="32"/>
      <c r="B11" s="32"/>
      <c r="C11" s="110"/>
      <c r="D11" s="121"/>
      <c r="E11" s="110"/>
      <c r="F11" s="121"/>
      <c r="G11" s="110"/>
      <c r="H11" s="121"/>
      <c r="I11" s="110"/>
      <c r="J11" s="121"/>
      <c r="K11" s="108"/>
      <c r="L11" s="2"/>
      <c r="M11" s="2"/>
      <c r="N11" s="116"/>
      <c r="O11" s="117"/>
      <c r="P11" s="117"/>
      <c r="Q11" s="117"/>
      <c r="Y11" s="310"/>
    </row>
    <row r="12" spans="1:26" x14ac:dyDescent="0.25">
      <c r="A12" s="499">
        <v>4</v>
      </c>
      <c r="B12" s="191">
        <v>1</v>
      </c>
      <c r="C12" s="192" t="str">
        <f>$O$7</f>
        <v>Пушкарев Александр</v>
      </c>
      <c r="D12" s="193">
        <v>159</v>
      </c>
      <c r="E12" s="192" t="str">
        <f>$O$8</f>
        <v>Степанов Андрей</v>
      </c>
      <c r="F12" s="193">
        <v>206</v>
      </c>
      <c r="G12" s="192" t="str">
        <f>$O$9</f>
        <v>Кравченко Оксана</v>
      </c>
      <c r="H12" s="193">
        <v>170</v>
      </c>
      <c r="I12" s="192" t="str">
        <f>$O$10</f>
        <v>Шенцев Сергей</v>
      </c>
      <c r="J12" s="193">
        <v>191</v>
      </c>
      <c r="K12" s="107"/>
      <c r="L12" s="2"/>
      <c r="M12" s="2"/>
      <c r="N12" s="116"/>
      <c r="O12" s="117"/>
      <c r="P12" s="117"/>
      <c r="Q12" s="117"/>
      <c r="Y12" s="310"/>
    </row>
    <row r="13" spans="1:26" x14ac:dyDescent="0.25">
      <c r="A13" s="499"/>
      <c r="B13" s="191">
        <v>2</v>
      </c>
      <c r="C13" s="192" t="str">
        <f>$O$4</f>
        <v>Черный Сергей</v>
      </c>
      <c r="D13" s="193">
        <v>159</v>
      </c>
      <c r="E13" s="192" t="str">
        <f>$O$3</f>
        <v>Куклин Игорь</v>
      </c>
      <c r="F13" s="193">
        <v>191</v>
      </c>
      <c r="G13" s="192" t="str">
        <f>$O$6</f>
        <v>Дикушникова Ольга</v>
      </c>
      <c r="H13" s="193">
        <v>151</v>
      </c>
      <c r="I13" s="192" t="str">
        <f>$O$5</f>
        <v>Чуруксаева Людмила</v>
      </c>
      <c r="J13" s="193">
        <v>140</v>
      </c>
      <c r="K13" s="107"/>
      <c r="L13" s="2"/>
      <c r="M13" s="2"/>
      <c r="N13" s="116"/>
      <c r="O13" s="117"/>
      <c r="P13" s="117"/>
      <c r="Q13" s="117"/>
      <c r="Y13" s="310"/>
    </row>
    <row r="14" spans="1:26" ht="18.75" thickBot="1" x14ac:dyDescent="0.3">
      <c r="A14" s="32"/>
      <c r="B14" s="32"/>
      <c r="C14" s="110"/>
      <c r="D14" s="121"/>
      <c r="E14" s="110"/>
      <c r="F14" s="121"/>
      <c r="G14" s="110"/>
      <c r="H14" s="121"/>
      <c r="I14" s="110"/>
      <c r="J14" s="121"/>
      <c r="K14" s="108"/>
      <c r="L14" s="2"/>
      <c r="M14" s="2"/>
      <c r="N14" s="112"/>
      <c r="O14" s="112"/>
      <c r="P14" s="420"/>
      <c r="Q14" s="420"/>
      <c r="R14" s="421" t="s">
        <v>54</v>
      </c>
      <c r="S14" s="421"/>
      <c r="T14" s="421"/>
      <c r="U14" s="421"/>
      <c r="V14" s="421"/>
      <c r="W14" s="421"/>
      <c r="X14" s="111"/>
      <c r="Y14" s="112"/>
    </row>
    <row r="15" spans="1:26" ht="18.75" thickBot="1" x14ac:dyDescent="0.3">
      <c r="A15" s="499">
        <v>5</v>
      </c>
      <c r="B15" s="191">
        <v>1</v>
      </c>
      <c r="C15" s="192" t="str">
        <f>$O$5</f>
        <v>Чуруксаева Людмила</v>
      </c>
      <c r="D15" s="193">
        <v>133</v>
      </c>
      <c r="E15" s="192" t="str">
        <f>$O$6</f>
        <v>Дикушникова Ольга</v>
      </c>
      <c r="F15" s="193">
        <v>144</v>
      </c>
      <c r="G15" s="192" t="str">
        <f>$O$3</f>
        <v>Куклин Игорь</v>
      </c>
      <c r="H15" s="193">
        <v>196</v>
      </c>
      <c r="I15" s="192" t="str">
        <f>$O$4</f>
        <v>Черный Сергей</v>
      </c>
      <c r="J15" s="193">
        <v>160</v>
      </c>
      <c r="K15" s="107"/>
      <c r="L15" s="2"/>
      <c r="M15" s="2"/>
      <c r="N15" s="497" t="s">
        <v>52</v>
      </c>
      <c r="O15" s="498"/>
      <c r="P15" s="188">
        <v>1</v>
      </c>
      <c r="Q15" s="188">
        <v>2</v>
      </c>
      <c r="R15" s="188">
        <v>3</v>
      </c>
      <c r="S15" s="188">
        <v>4</v>
      </c>
      <c r="T15" s="188">
        <v>5</v>
      </c>
      <c r="U15" s="188">
        <v>6</v>
      </c>
      <c r="V15" s="188">
        <v>7</v>
      </c>
      <c r="W15" s="418">
        <v>8</v>
      </c>
      <c r="X15" s="189" t="s">
        <v>103</v>
      </c>
      <c r="Y15" s="190" t="s">
        <v>99</v>
      </c>
      <c r="Z15" s="431"/>
    </row>
    <row r="16" spans="1:26" x14ac:dyDescent="0.25">
      <c r="A16" s="499"/>
      <c r="B16" s="191">
        <v>2</v>
      </c>
      <c r="C16" s="192" t="str">
        <f>$O$9</f>
        <v>Кравченко Оксана</v>
      </c>
      <c r="D16" s="193">
        <v>167</v>
      </c>
      <c r="E16" s="192" t="str">
        <f>$O$10</f>
        <v>Шенцев Сергей</v>
      </c>
      <c r="F16" s="193">
        <v>164</v>
      </c>
      <c r="G16" s="192" t="str">
        <f>$O$7</f>
        <v>Пушкарев Александр</v>
      </c>
      <c r="H16" s="193">
        <v>223</v>
      </c>
      <c r="I16" s="192" t="str">
        <f>$O$8</f>
        <v>Степанов Андрей</v>
      </c>
      <c r="J16" s="193">
        <v>124</v>
      </c>
      <c r="K16" s="107"/>
      <c r="L16" s="2"/>
      <c r="M16" s="2"/>
      <c r="N16" s="422">
        <v>1</v>
      </c>
      <c r="O16" s="423" t="s">
        <v>19</v>
      </c>
      <c r="P16" s="424">
        <v>166</v>
      </c>
      <c r="Q16" s="424">
        <v>217</v>
      </c>
      <c r="R16" s="424">
        <v>156</v>
      </c>
      <c r="S16" s="424">
        <v>191</v>
      </c>
      <c r="T16" s="424">
        <v>196</v>
      </c>
      <c r="U16" s="424">
        <v>179</v>
      </c>
      <c r="V16" s="424">
        <v>191</v>
      </c>
      <c r="W16" s="425">
        <v>208</v>
      </c>
      <c r="X16" s="436">
        <f t="shared" ref="X16:X23" si="2">SUM(P16:W16)</f>
        <v>1504</v>
      </c>
      <c r="Y16" s="443">
        <f t="shared" ref="Y16:Y23" si="3">ROUND((AVERAGE(P16:W16)),2)</f>
        <v>188</v>
      </c>
      <c r="Z16" s="432" t="s">
        <v>100</v>
      </c>
    </row>
    <row r="17" spans="1:26" x14ac:dyDescent="0.25">
      <c r="A17" s="32"/>
      <c r="B17" s="32"/>
      <c r="C17" s="110"/>
      <c r="D17" s="121"/>
      <c r="E17" s="110"/>
      <c r="F17" s="121"/>
      <c r="G17" s="110"/>
      <c r="H17" s="121"/>
      <c r="I17" s="110"/>
      <c r="J17" s="121"/>
      <c r="K17" s="108"/>
      <c r="L17" s="2"/>
      <c r="M17" s="2"/>
      <c r="N17" s="426">
        <v>2</v>
      </c>
      <c r="O17" s="427" t="s">
        <v>18</v>
      </c>
      <c r="P17" s="428">
        <v>185</v>
      </c>
      <c r="Q17" s="428">
        <v>194</v>
      </c>
      <c r="R17" s="428">
        <v>206</v>
      </c>
      <c r="S17" s="428">
        <v>159</v>
      </c>
      <c r="T17" s="428">
        <v>223</v>
      </c>
      <c r="U17" s="428">
        <v>170</v>
      </c>
      <c r="V17" s="428">
        <v>201</v>
      </c>
      <c r="W17" s="429">
        <v>155</v>
      </c>
      <c r="X17" s="437">
        <f t="shared" si="2"/>
        <v>1493</v>
      </c>
      <c r="Y17" s="444">
        <f t="shared" si="3"/>
        <v>186.63</v>
      </c>
      <c r="Z17" s="432" t="s">
        <v>101</v>
      </c>
    </row>
    <row r="18" spans="1:26" x14ac:dyDescent="0.25">
      <c r="A18" s="499">
        <v>6</v>
      </c>
      <c r="B18" s="191">
        <v>1</v>
      </c>
      <c r="C18" s="192" t="str">
        <f>$O$8</f>
        <v>Степанов Андрей</v>
      </c>
      <c r="D18" s="193">
        <v>148</v>
      </c>
      <c r="E18" s="192" t="str">
        <f>$O$7</f>
        <v>Пушкарев Александр</v>
      </c>
      <c r="F18" s="193">
        <v>170</v>
      </c>
      <c r="G18" s="192" t="str">
        <f>$O$10</f>
        <v>Шенцев Сергей</v>
      </c>
      <c r="H18" s="193">
        <v>159</v>
      </c>
      <c r="I18" s="192" t="str">
        <f>$O$9</f>
        <v>Кравченко Оксана</v>
      </c>
      <c r="J18" s="193">
        <v>154</v>
      </c>
      <c r="K18" s="107"/>
      <c r="L18" s="2"/>
      <c r="M18" s="2"/>
      <c r="N18" s="426">
        <v>3</v>
      </c>
      <c r="O18" s="427" t="s">
        <v>16</v>
      </c>
      <c r="P18" s="428">
        <v>217</v>
      </c>
      <c r="Q18" s="428">
        <v>162</v>
      </c>
      <c r="R18" s="428">
        <v>175</v>
      </c>
      <c r="S18" s="428">
        <v>191</v>
      </c>
      <c r="T18" s="428">
        <v>164</v>
      </c>
      <c r="U18" s="428">
        <v>159</v>
      </c>
      <c r="V18" s="428">
        <v>133</v>
      </c>
      <c r="W18" s="429">
        <v>171</v>
      </c>
      <c r="X18" s="437">
        <f t="shared" si="2"/>
        <v>1372</v>
      </c>
      <c r="Y18" s="444">
        <f t="shared" si="3"/>
        <v>171.5</v>
      </c>
      <c r="Z18" s="432" t="s">
        <v>102</v>
      </c>
    </row>
    <row r="19" spans="1:26" x14ac:dyDescent="0.25">
      <c r="A19" s="499"/>
      <c r="B19" s="191">
        <v>2</v>
      </c>
      <c r="C19" s="192" t="str">
        <f>$O$6</f>
        <v>Дикушникова Ольга</v>
      </c>
      <c r="D19" s="193">
        <v>122</v>
      </c>
      <c r="E19" s="192" t="str">
        <f>$O$5</f>
        <v>Чуруксаева Людмила</v>
      </c>
      <c r="F19" s="193">
        <v>137</v>
      </c>
      <c r="G19" s="192" t="str">
        <f>$O$4</f>
        <v>Черный Сергей</v>
      </c>
      <c r="H19" s="193">
        <v>179</v>
      </c>
      <c r="I19" s="192" t="str">
        <f>$O$3</f>
        <v>Куклин Игорь</v>
      </c>
      <c r="J19" s="193">
        <v>179</v>
      </c>
      <c r="K19" s="107"/>
      <c r="L19" s="2"/>
      <c r="M19" s="2"/>
      <c r="N19" s="413">
        <v>4</v>
      </c>
      <c r="O19" s="414" t="s">
        <v>59</v>
      </c>
      <c r="P19" s="174">
        <v>178</v>
      </c>
      <c r="Q19" s="174">
        <v>201</v>
      </c>
      <c r="R19" s="174">
        <v>155</v>
      </c>
      <c r="S19" s="174">
        <v>159</v>
      </c>
      <c r="T19" s="174">
        <v>160</v>
      </c>
      <c r="U19" s="174">
        <v>179</v>
      </c>
      <c r="V19" s="174">
        <v>144</v>
      </c>
      <c r="W19" s="419">
        <v>194</v>
      </c>
      <c r="X19" s="438">
        <f t="shared" si="2"/>
        <v>1370</v>
      </c>
      <c r="Y19" s="445">
        <f t="shared" si="3"/>
        <v>171.25</v>
      </c>
      <c r="Z19" s="431"/>
    </row>
    <row r="20" spans="1:26" x14ac:dyDescent="0.25">
      <c r="A20" s="32"/>
      <c r="C20" s="110"/>
      <c r="D20" s="121"/>
      <c r="E20" s="110"/>
      <c r="F20" s="121"/>
      <c r="I20" s="110"/>
      <c r="J20" s="121"/>
      <c r="K20" s="108"/>
      <c r="L20" s="2"/>
      <c r="M20" s="2"/>
      <c r="N20" s="413">
        <v>5</v>
      </c>
      <c r="O20" s="414" t="s">
        <v>12</v>
      </c>
      <c r="P20" s="174">
        <v>159</v>
      </c>
      <c r="Q20" s="174">
        <v>177</v>
      </c>
      <c r="R20" s="174">
        <v>167</v>
      </c>
      <c r="S20" s="174">
        <v>206</v>
      </c>
      <c r="T20" s="174">
        <v>124</v>
      </c>
      <c r="U20" s="174">
        <v>148</v>
      </c>
      <c r="V20" s="174">
        <v>169</v>
      </c>
      <c r="W20" s="419">
        <v>186</v>
      </c>
      <c r="X20" s="438">
        <f t="shared" si="2"/>
        <v>1336</v>
      </c>
      <c r="Y20" s="445">
        <f t="shared" si="3"/>
        <v>167</v>
      </c>
      <c r="Z20" s="431"/>
    </row>
    <row r="21" spans="1:26" x14ac:dyDescent="0.25">
      <c r="A21" s="499">
        <v>7</v>
      </c>
      <c r="B21" s="191">
        <v>1</v>
      </c>
      <c r="C21" s="192" t="str">
        <f>$O$4</f>
        <v>Черный Сергей</v>
      </c>
      <c r="D21" s="193">
        <v>144</v>
      </c>
      <c r="E21" s="192" t="str">
        <f>$O$10</f>
        <v>Шенцев Сергей</v>
      </c>
      <c r="F21" s="193">
        <v>133</v>
      </c>
      <c r="G21" s="192" t="str">
        <f>$O$8</f>
        <v>Степанов Андрей</v>
      </c>
      <c r="H21" s="193">
        <v>169</v>
      </c>
      <c r="I21" s="192" t="str">
        <f>$O$5</f>
        <v>Чуруксаева Людмила</v>
      </c>
      <c r="J21" s="193">
        <v>167</v>
      </c>
      <c r="K21" s="107"/>
      <c r="L21" s="2"/>
      <c r="M21" s="2"/>
      <c r="N21" s="413">
        <v>6</v>
      </c>
      <c r="O21" s="415" t="s">
        <v>13</v>
      </c>
      <c r="P21" s="174">
        <v>153</v>
      </c>
      <c r="Q21" s="174">
        <v>150</v>
      </c>
      <c r="R21" s="174">
        <v>191</v>
      </c>
      <c r="S21" s="174">
        <v>140</v>
      </c>
      <c r="T21" s="174">
        <v>133</v>
      </c>
      <c r="U21" s="174">
        <v>137</v>
      </c>
      <c r="V21" s="174">
        <v>167</v>
      </c>
      <c r="W21" s="419">
        <v>166</v>
      </c>
      <c r="X21" s="438">
        <f t="shared" si="2"/>
        <v>1237</v>
      </c>
      <c r="Y21" s="445">
        <f t="shared" si="3"/>
        <v>154.63</v>
      </c>
    </row>
    <row r="22" spans="1:26" x14ac:dyDescent="0.25">
      <c r="A22" s="499"/>
      <c r="B22" s="191">
        <v>2</v>
      </c>
      <c r="C22" s="192" t="str">
        <f>$O$3</f>
        <v>Куклин Игорь</v>
      </c>
      <c r="D22" s="193">
        <v>191</v>
      </c>
      <c r="E22" s="192" t="str">
        <f>$O$9</f>
        <v>Кравченко Оксана</v>
      </c>
      <c r="F22" s="193">
        <v>139</v>
      </c>
      <c r="G22" s="192" t="str">
        <f>$O$7</f>
        <v>Пушкарев Александр</v>
      </c>
      <c r="H22" s="193">
        <v>201</v>
      </c>
      <c r="I22" s="192" t="str">
        <f>$O$6</f>
        <v>Дикушникова Ольга</v>
      </c>
      <c r="J22" s="193">
        <v>169</v>
      </c>
      <c r="K22" s="107"/>
      <c r="L22" s="2"/>
      <c r="M22" s="2"/>
      <c r="N22" s="413">
        <v>7</v>
      </c>
      <c r="O22" s="415" t="s">
        <v>20</v>
      </c>
      <c r="P22" s="174">
        <v>151</v>
      </c>
      <c r="Q22" s="174">
        <v>142</v>
      </c>
      <c r="R22" s="174">
        <v>175</v>
      </c>
      <c r="S22" s="174">
        <v>170</v>
      </c>
      <c r="T22" s="174">
        <v>167</v>
      </c>
      <c r="U22" s="174">
        <v>154</v>
      </c>
      <c r="V22" s="174">
        <v>139</v>
      </c>
      <c r="W22" s="419">
        <v>116</v>
      </c>
      <c r="X22" s="438">
        <f t="shared" si="2"/>
        <v>1214</v>
      </c>
      <c r="Y22" s="445">
        <f t="shared" si="3"/>
        <v>151.75</v>
      </c>
    </row>
    <row r="23" spans="1:26" ht="18.75" thickBot="1" x14ac:dyDescent="0.3">
      <c r="A23" s="32"/>
      <c r="B23" s="32"/>
      <c r="C23" s="110"/>
      <c r="D23" s="121"/>
      <c r="E23" s="110"/>
      <c r="F23" s="121"/>
      <c r="I23" s="110"/>
      <c r="J23" s="121"/>
      <c r="K23" s="108"/>
      <c r="L23" s="2"/>
      <c r="M23" s="25"/>
      <c r="N23" s="416">
        <v>8</v>
      </c>
      <c r="O23" s="417" t="s">
        <v>15</v>
      </c>
      <c r="P23" s="280">
        <v>174</v>
      </c>
      <c r="Q23" s="280">
        <v>142</v>
      </c>
      <c r="R23" s="280">
        <v>170</v>
      </c>
      <c r="S23" s="280">
        <v>151</v>
      </c>
      <c r="T23" s="280">
        <v>144</v>
      </c>
      <c r="U23" s="280">
        <v>122</v>
      </c>
      <c r="V23" s="280">
        <v>169</v>
      </c>
      <c r="W23" s="430">
        <v>107</v>
      </c>
      <c r="X23" s="439">
        <f t="shared" si="2"/>
        <v>1179</v>
      </c>
      <c r="Y23" s="446">
        <f t="shared" si="3"/>
        <v>147.38</v>
      </c>
    </row>
    <row r="24" spans="1:26" x14ac:dyDescent="0.25">
      <c r="A24" s="499">
        <v>8</v>
      </c>
      <c r="B24" s="191">
        <v>1</v>
      </c>
      <c r="C24" s="192" t="str">
        <f>$O$7</f>
        <v>Пушкарев Александр</v>
      </c>
      <c r="D24" s="193">
        <v>155</v>
      </c>
      <c r="E24" s="192" t="str">
        <f>$O$5</f>
        <v>Чуруксаева Людмила</v>
      </c>
      <c r="F24" s="193">
        <v>166</v>
      </c>
      <c r="G24" s="192" t="str">
        <f>$O$6</f>
        <v>Дикушникова Ольга</v>
      </c>
      <c r="H24" s="193">
        <v>107</v>
      </c>
      <c r="I24" s="192" t="str">
        <f>$O$8</f>
        <v>Степанов Андрей</v>
      </c>
      <c r="J24" s="193">
        <v>186</v>
      </c>
      <c r="K24" s="107"/>
      <c r="L24" s="2"/>
      <c r="M24" s="25"/>
    </row>
    <row r="25" spans="1:26" x14ac:dyDescent="0.25">
      <c r="A25" s="499"/>
      <c r="B25" s="191">
        <v>2</v>
      </c>
      <c r="C25" s="192" t="str">
        <f>$O$10</f>
        <v>Шенцев Сергей</v>
      </c>
      <c r="D25" s="193">
        <v>171</v>
      </c>
      <c r="E25" s="192" t="str">
        <f>$O$4</f>
        <v>Черный Сергей</v>
      </c>
      <c r="F25" s="193">
        <v>194</v>
      </c>
      <c r="G25" s="192" t="str">
        <f>$O$3</f>
        <v>Куклин Игорь</v>
      </c>
      <c r="H25" s="193">
        <v>208</v>
      </c>
      <c r="I25" s="192" t="str">
        <f>$O$9</f>
        <v>Кравченко Оксана</v>
      </c>
      <c r="J25" s="193">
        <v>116</v>
      </c>
      <c r="K25" s="107"/>
      <c r="L25" s="2"/>
      <c r="M25" s="25"/>
    </row>
    <row r="26" spans="1:26" x14ac:dyDescent="0.25">
      <c r="A26" s="32"/>
      <c r="B26" s="109"/>
      <c r="L26"/>
    </row>
  </sheetData>
  <mergeCells count="12">
    <mergeCell ref="A21:A22"/>
    <mergeCell ref="A24:A25"/>
    <mergeCell ref="C1:J1"/>
    <mergeCell ref="A3:A4"/>
    <mergeCell ref="A6:A7"/>
    <mergeCell ref="A9:A10"/>
    <mergeCell ref="R1:W1"/>
    <mergeCell ref="N2:O2"/>
    <mergeCell ref="A12:A13"/>
    <mergeCell ref="A15:A16"/>
    <mergeCell ref="A18:A19"/>
    <mergeCell ref="N15:O15"/>
  </mergeCells>
  <conditionalFormatting sqref="A26:B26">
    <cfRule type="containsText" dxfId="11" priority="43" stopIfTrue="1" operator="containsText" text="Ольга">
      <formula>NOT(ISERROR(SEARCH("Ольга",A26)))</formula>
    </cfRule>
    <cfRule type="containsText" dxfId="10" priority="44" stopIfTrue="1" operator="containsText" text="Людмила">
      <formula>NOT(ISERROR(SEARCH("Людмила",A26)))</formula>
    </cfRule>
  </conditionalFormatting>
  <conditionalFormatting sqref="H9:H19 H21:H22 J3:J4 D3:D4 F3:F4 H3:H4 D6:D7 F6:F7 J6:J7 H6:H7">
    <cfRule type="cellIs" dxfId="9" priority="8" stopIfTrue="1" operator="greaterThanOrEqual">
      <formula>200</formula>
    </cfRule>
  </conditionalFormatting>
  <conditionalFormatting sqref="A20:F20 I20:J20 A21:J22 A1:J19 A23:F25 I23:J25 G24:H25">
    <cfRule type="containsText" dxfId="8" priority="6" stopIfTrue="1" operator="containsText" text="Оксана">
      <formula>NOT(ISERROR(SEARCH("Оксана",A1)))</formula>
    </cfRule>
    <cfRule type="containsText" dxfId="7" priority="7" stopIfTrue="1" operator="containsText" text="Людмила">
      <formula>NOT(ISERROR(SEARCH("Людмила",A1)))</formula>
    </cfRule>
  </conditionalFormatting>
  <conditionalFormatting sqref="C3:J25">
    <cfRule type="containsText" dxfId="6" priority="5" stopIfTrue="1" operator="containsText" text="Ольга">
      <formula>NOT(ISERROR(SEARCH("Ольга",C3)))</formula>
    </cfRule>
  </conditionalFormatting>
  <conditionalFormatting sqref="Z16:Z18">
    <cfRule type="cellIs" dxfId="5" priority="4" stopIfTrue="1" operator="greaterThanOrEqual">
      <formula>200</formula>
    </cfRule>
  </conditionalFormatting>
  <conditionalFormatting sqref="Z16:Z18">
    <cfRule type="containsText" dxfId="4" priority="2" stopIfTrue="1" operator="containsText" text="Оксана">
      <formula>NOT(ISERROR(SEARCH("Оксана",Z16)))</formula>
    </cfRule>
    <cfRule type="containsText" dxfId="3" priority="3" stopIfTrue="1" operator="containsText" text="Людмила">
      <formula>NOT(ISERROR(SEARCH("Людмила",Z16)))</formula>
    </cfRule>
  </conditionalFormatting>
  <conditionalFormatting sqref="Z16:Z18">
    <cfRule type="containsText" dxfId="2" priority="1" stopIfTrue="1" operator="containsText" text="Ольга">
      <formula>NOT(ISERROR(SEARCH("Ольга",Z16)))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4"/>
  <sheetViews>
    <sheetView tabSelected="1" zoomScaleNormal="100" workbookViewId="0">
      <selection activeCell="P27" sqref="P27"/>
    </sheetView>
  </sheetViews>
  <sheetFormatPr defaultRowHeight="15" x14ac:dyDescent="0.2"/>
  <cols>
    <col min="1" max="1" width="4.28515625" style="115" bestFit="1" customWidth="1"/>
    <col min="2" max="2" width="24" style="116" bestFit="1" customWidth="1"/>
    <col min="3" max="3" width="5.140625" style="116" bestFit="1" customWidth="1"/>
    <col min="4" max="13" width="4" style="116" customWidth="1"/>
    <col min="14" max="14" width="4.28515625" style="116" customWidth="1"/>
    <col min="15" max="15" width="3.7109375" style="115" customWidth="1"/>
    <col min="16" max="16" width="3.7109375" style="116" customWidth="1"/>
    <col min="17" max="38" width="4" style="116" customWidth="1"/>
    <col min="39" max="42" width="4.42578125" style="116" customWidth="1"/>
    <col min="43" max="46" width="4.42578125" style="116" bestFit="1" customWidth="1"/>
    <col min="47" max="47" width="6.7109375" style="408" customWidth="1"/>
    <col min="48" max="48" width="7.42578125" style="408" customWidth="1"/>
    <col min="49" max="16384" width="9.140625" style="116"/>
  </cols>
  <sheetData>
    <row r="1" spans="1:63" s="112" customFormat="1" ht="15.75" thickBot="1" x14ac:dyDescent="0.25">
      <c r="A1" s="373" t="s">
        <v>35</v>
      </c>
      <c r="B1" s="372" t="s">
        <v>5</v>
      </c>
      <c r="C1" s="502" t="s">
        <v>60</v>
      </c>
      <c r="D1" s="503"/>
      <c r="E1" s="503"/>
      <c r="F1" s="504"/>
      <c r="G1" s="502" t="s">
        <v>61</v>
      </c>
      <c r="H1" s="503"/>
      <c r="I1" s="503"/>
      <c r="J1" s="504"/>
      <c r="K1" s="502" t="s">
        <v>62</v>
      </c>
      <c r="L1" s="503"/>
      <c r="M1" s="503"/>
      <c r="N1" s="505"/>
      <c r="O1" s="502" t="s">
        <v>63</v>
      </c>
      <c r="P1" s="503"/>
      <c r="Q1" s="503"/>
      <c r="R1" s="504"/>
      <c r="S1" s="502" t="s">
        <v>25</v>
      </c>
      <c r="T1" s="503"/>
      <c r="U1" s="503"/>
      <c r="V1" s="504"/>
      <c r="W1" s="502" t="s">
        <v>64</v>
      </c>
      <c r="X1" s="503"/>
      <c r="Y1" s="503"/>
      <c r="Z1" s="504"/>
      <c r="AA1" s="502" t="s">
        <v>65</v>
      </c>
      <c r="AB1" s="503"/>
      <c r="AC1" s="503"/>
      <c r="AD1" s="505"/>
      <c r="AE1" s="502" t="s">
        <v>66</v>
      </c>
      <c r="AF1" s="503"/>
      <c r="AG1" s="503"/>
      <c r="AH1" s="504"/>
      <c r="AI1" s="502" t="s">
        <v>67</v>
      </c>
      <c r="AJ1" s="503"/>
      <c r="AK1" s="503"/>
      <c r="AL1" s="504"/>
      <c r="AM1" s="502" t="s">
        <v>68</v>
      </c>
      <c r="AN1" s="503"/>
      <c r="AO1" s="503"/>
      <c r="AP1" s="504"/>
      <c r="AQ1" s="502" t="s">
        <v>69</v>
      </c>
      <c r="AR1" s="503"/>
      <c r="AS1" s="503"/>
      <c r="AT1" s="504"/>
      <c r="AU1" s="392" t="s">
        <v>70</v>
      </c>
      <c r="AV1" s="393" t="s">
        <v>71</v>
      </c>
    </row>
    <row r="2" spans="1:63" s="225" customFormat="1" x14ac:dyDescent="0.2">
      <c r="A2" s="379">
        <v>1</v>
      </c>
      <c r="B2" s="374" t="s">
        <v>33</v>
      </c>
      <c r="C2" s="365">
        <v>205</v>
      </c>
      <c r="D2" s="366">
        <v>153</v>
      </c>
      <c r="E2" s="366">
        <v>151</v>
      </c>
      <c r="F2" s="367">
        <v>171</v>
      </c>
      <c r="G2" s="368">
        <v>135</v>
      </c>
      <c r="H2" s="369">
        <v>168</v>
      </c>
      <c r="I2" s="369">
        <v>115</v>
      </c>
      <c r="J2" s="370">
        <v>104</v>
      </c>
      <c r="K2" s="365">
        <v>184</v>
      </c>
      <c r="L2" s="366">
        <v>155</v>
      </c>
      <c r="M2" s="366">
        <v>174</v>
      </c>
      <c r="N2" s="371">
        <v>145</v>
      </c>
      <c r="O2" s="365">
        <v>168</v>
      </c>
      <c r="P2" s="366">
        <v>197</v>
      </c>
      <c r="Q2" s="366">
        <v>172</v>
      </c>
      <c r="R2" s="367">
        <v>150</v>
      </c>
      <c r="S2" s="365">
        <v>132</v>
      </c>
      <c r="T2" s="366">
        <v>126</v>
      </c>
      <c r="U2" s="366">
        <v>170</v>
      </c>
      <c r="V2" s="367">
        <v>157</v>
      </c>
      <c r="W2" s="365">
        <v>188</v>
      </c>
      <c r="X2" s="366">
        <v>162</v>
      </c>
      <c r="Y2" s="366">
        <v>169</v>
      </c>
      <c r="Z2" s="367">
        <v>167</v>
      </c>
      <c r="AA2" s="365">
        <v>182</v>
      </c>
      <c r="AB2" s="366">
        <v>136</v>
      </c>
      <c r="AC2" s="366">
        <v>126</v>
      </c>
      <c r="AD2" s="371">
        <v>181</v>
      </c>
      <c r="AE2" s="365">
        <v>196</v>
      </c>
      <c r="AF2" s="366">
        <v>156</v>
      </c>
      <c r="AG2" s="366">
        <v>188</v>
      </c>
      <c r="AH2" s="367">
        <v>167</v>
      </c>
      <c r="AI2" s="365">
        <v>140</v>
      </c>
      <c r="AJ2" s="366">
        <v>154</v>
      </c>
      <c r="AK2" s="366">
        <v>161</v>
      </c>
      <c r="AL2" s="367">
        <v>213</v>
      </c>
      <c r="AM2" s="365">
        <v>146</v>
      </c>
      <c r="AN2" s="366">
        <v>156</v>
      </c>
      <c r="AO2" s="366">
        <v>170</v>
      </c>
      <c r="AP2" s="367">
        <v>160</v>
      </c>
      <c r="AQ2" s="365">
        <v>134</v>
      </c>
      <c r="AR2" s="366">
        <v>160</v>
      </c>
      <c r="AS2" s="366">
        <v>170</v>
      </c>
      <c r="AT2" s="367">
        <v>171</v>
      </c>
      <c r="AU2" s="394">
        <f t="shared" ref="AU2:AU15" si="0">MAX(C2:AT2)</f>
        <v>213</v>
      </c>
      <c r="AV2" s="395">
        <f t="shared" ref="AV2:AV15" si="1">MIN(C2:AT2)</f>
        <v>104</v>
      </c>
    </row>
    <row r="3" spans="1:63" s="224" customFormat="1" x14ac:dyDescent="0.2">
      <c r="A3" s="380">
        <v>2</v>
      </c>
      <c r="B3" s="375" t="s">
        <v>15</v>
      </c>
      <c r="C3" s="341">
        <v>138</v>
      </c>
      <c r="D3" s="303">
        <v>150</v>
      </c>
      <c r="E3" s="303">
        <v>178</v>
      </c>
      <c r="F3" s="342">
        <v>159</v>
      </c>
      <c r="G3" s="341">
        <v>181</v>
      </c>
      <c r="H3" s="303">
        <v>207</v>
      </c>
      <c r="I3" s="303">
        <v>182</v>
      </c>
      <c r="J3" s="342">
        <v>184</v>
      </c>
      <c r="K3" s="341">
        <v>171</v>
      </c>
      <c r="L3" s="303">
        <v>149</v>
      </c>
      <c r="M3" s="303">
        <v>152</v>
      </c>
      <c r="N3" s="336">
        <v>173</v>
      </c>
      <c r="O3" s="341">
        <v>124</v>
      </c>
      <c r="P3" s="303">
        <v>130</v>
      </c>
      <c r="Q3" s="303">
        <v>125</v>
      </c>
      <c r="R3" s="342">
        <v>194</v>
      </c>
      <c r="S3" s="341">
        <v>108</v>
      </c>
      <c r="T3" s="303">
        <v>143</v>
      </c>
      <c r="U3" s="303">
        <v>193</v>
      </c>
      <c r="V3" s="342">
        <v>134</v>
      </c>
      <c r="W3" s="341">
        <v>156</v>
      </c>
      <c r="X3" s="303">
        <v>159</v>
      </c>
      <c r="Y3" s="303">
        <v>176</v>
      </c>
      <c r="Z3" s="342">
        <v>194</v>
      </c>
      <c r="AA3" s="341">
        <v>177</v>
      </c>
      <c r="AB3" s="303">
        <v>178</v>
      </c>
      <c r="AC3" s="303">
        <v>141</v>
      </c>
      <c r="AD3" s="336">
        <v>146</v>
      </c>
      <c r="AE3" s="341">
        <v>123</v>
      </c>
      <c r="AF3" s="303">
        <v>179</v>
      </c>
      <c r="AG3" s="303">
        <v>178</v>
      </c>
      <c r="AH3" s="342">
        <v>169</v>
      </c>
      <c r="AI3" s="341"/>
      <c r="AJ3" s="303"/>
      <c r="AK3" s="303"/>
      <c r="AL3" s="342"/>
      <c r="AM3" s="341">
        <v>168</v>
      </c>
      <c r="AN3" s="303">
        <v>104</v>
      </c>
      <c r="AO3" s="303">
        <v>185</v>
      </c>
      <c r="AP3" s="342">
        <v>159</v>
      </c>
      <c r="AQ3" s="341">
        <v>138</v>
      </c>
      <c r="AR3" s="303">
        <v>161</v>
      </c>
      <c r="AS3" s="303">
        <v>139</v>
      </c>
      <c r="AT3" s="342">
        <v>136</v>
      </c>
      <c r="AU3" s="396">
        <f t="shared" si="0"/>
        <v>207</v>
      </c>
      <c r="AV3" s="397">
        <f t="shared" si="1"/>
        <v>104</v>
      </c>
    </row>
    <row r="4" spans="1:63" s="225" customFormat="1" x14ac:dyDescent="0.2">
      <c r="A4" s="381">
        <v>3</v>
      </c>
      <c r="B4" s="376" t="s">
        <v>74</v>
      </c>
      <c r="C4" s="339">
        <v>176</v>
      </c>
      <c r="D4" s="302">
        <v>176</v>
      </c>
      <c r="E4" s="302">
        <v>144</v>
      </c>
      <c r="F4" s="340">
        <v>211</v>
      </c>
      <c r="G4" s="343">
        <v>157</v>
      </c>
      <c r="H4" s="304">
        <v>202</v>
      </c>
      <c r="I4" s="304">
        <v>161</v>
      </c>
      <c r="J4" s="344">
        <v>141</v>
      </c>
      <c r="K4" s="343">
        <v>159</v>
      </c>
      <c r="L4" s="304">
        <v>193</v>
      </c>
      <c r="M4" s="304">
        <v>126</v>
      </c>
      <c r="N4" s="338">
        <v>176</v>
      </c>
      <c r="O4" s="354">
        <v>165</v>
      </c>
      <c r="P4" s="304">
        <v>155</v>
      </c>
      <c r="Q4" s="304">
        <v>178</v>
      </c>
      <c r="R4" s="344">
        <v>163</v>
      </c>
      <c r="S4" s="343">
        <v>143</v>
      </c>
      <c r="T4" s="304">
        <v>151</v>
      </c>
      <c r="U4" s="304">
        <v>218</v>
      </c>
      <c r="V4" s="344">
        <v>201</v>
      </c>
      <c r="W4" s="339">
        <v>197</v>
      </c>
      <c r="X4" s="302">
        <v>171</v>
      </c>
      <c r="Y4" s="302">
        <v>150</v>
      </c>
      <c r="Z4" s="340">
        <v>159</v>
      </c>
      <c r="AA4" s="343">
        <v>170</v>
      </c>
      <c r="AB4" s="304">
        <v>188</v>
      </c>
      <c r="AC4" s="304">
        <v>214</v>
      </c>
      <c r="AD4" s="338">
        <v>100</v>
      </c>
      <c r="AE4" s="343">
        <v>212</v>
      </c>
      <c r="AF4" s="304">
        <v>171</v>
      </c>
      <c r="AG4" s="304">
        <v>181</v>
      </c>
      <c r="AH4" s="344">
        <v>159</v>
      </c>
      <c r="AI4" s="339">
        <v>148</v>
      </c>
      <c r="AJ4" s="302">
        <v>189</v>
      </c>
      <c r="AK4" s="302">
        <v>183</v>
      </c>
      <c r="AL4" s="340">
        <v>192</v>
      </c>
      <c r="AM4" s="343">
        <v>202</v>
      </c>
      <c r="AN4" s="304">
        <v>212</v>
      </c>
      <c r="AO4" s="304">
        <v>185</v>
      </c>
      <c r="AP4" s="344">
        <v>169</v>
      </c>
      <c r="AQ4" s="339">
        <v>181</v>
      </c>
      <c r="AR4" s="302">
        <v>175</v>
      </c>
      <c r="AS4" s="302">
        <v>162</v>
      </c>
      <c r="AT4" s="340">
        <v>175</v>
      </c>
      <c r="AU4" s="398">
        <f t="shared" si="0"/>
        <v>218</v>
      </c>
      <c r="AV4" s="399">
        <f t="shared" si="1"/>
        <v>100</v>
      </c>
    </row>
    <row r="5" spans="1:63" s="224" customFormat="1" x14ac:dyDescent="0.2">
      <c r="A5" s="380">
        <v>4</v>
      </c>
      <c r="B5" s="375" t="s">
        <v>20</v>
      </c>
      <c r="C5" s="341">
        <v>157</v>
      </c>
      <c r="D5" s="303">
        <v>170</v>
      </c>
      <c r="E5" s="303">
        <v>128</v>
      </c>
      <c r="F5" s="342">
        <v>159</v>
      </c>
      <c r="G5" s="341">
        <v>146</v>
      </c>
      <c r="H5" s="303">
        <v>156</v>
      </c>
      <c r="I5" s="303">
        <v>162</v>
      </c>
      <c r="J5" s="342">
        <v>167</v>
      </c>
      <c r="K5" s="345">
        <v>102</v>
      </c>
      <c r="L5" s="305">
        <v>171</v>
      </c>
      <c r="M5" s="305">
        <v>158</v>
      </c>
      <c r="N5" s="337">
        <v>155</v>
      </c>
      <c r="O5" s="341">
        <v>167</v>
      </c>
      <c r="P5" s="303">
        <v>201</v>
      </c>
      <c r="Q5" s="303">
        <v>124</v>
      </c>
      <c r="R5" s="342">
        <v>139</v>
      </c>
      <c r="S5" s="341">
        <v>175</v>
      </c>
      <c r="T5" s="303">
        <v>138</v>
      </c>
      <c r="U5" s="303">
        <v>137</v>
      </c>
      <c r="V5" s="342">
        <v>134</v>
      </c>
      <c r="W5" s="341">
        <v>170</v>
      </c>
      <c r="X5" s="303">
        <v>162</v>
      </c>
      <c r="Y5" s="303">
        <v>212</v>
      </c>
      <c r="Z5" s="342">
        <v>171</v>
      </c>
      <c r="AA5" s="341">
        <v>160</v>
      </c>
      <c r="AB5" s="303">
        <v>183</v>
      </c>
      <c r="AC5" s="303">
        <v>139</v>
      </c>
      <c r="AD5" s="336">
        <v>134</v>
      </c>
      <c r="AE5" s="341"/>
      <c r="AF5" s="303"/>
      <c r="AG5" s="303"/>
      <c r="AH5" s="342"/>
      <c r="AI5" s="341">
        <v>159</v>
      </c>
      <c r="AJ5" s="303">
        <v>146</v>
      </c>
      <c r="AK5" s="303">
        <v>181</v>
      </c>
      <c r="AL5" s="342">
        <v>212</v>
      </c>
      <c r="AM5" s="341">
        <v>169</v>
      </c>
      <c r="AN5" s="303">
        <v>162</v>
      </c>
      <c r="AO5" s="303">
        <v>158</v>
      </c>
      <c r="AP5" s="342">
        <v>163</v>
      </c>
      <c r="AQ5" s="345">
        <v>172</v>
      </c>
      <c r="AR5" s="305">
        <v>138</v>
      </c>
      <c r="AS5" s="305">
        <v>180</v>
      </c>
      <c r="AT5" s="346">
        <v>182</v>
      </c>
      <c r="AU5" s="396">
        <f t="shared" si="0"/>
        <v>212</v>
      </c>
      <c r="AV5" s="397">
        <f t="shared" si="1"/>
        <v>102</v>
      </c>
      <c r="BG5" s="120"/>
      <c r="BH5" s="120"/>
      <c r="BI5" s="120"/>
      <c r="BJ5" s="120"/>
      <c r="BK5" s="120"/>
    </row>
    <row r="6" spans="1:63" s="225" customFormat="1" x14ac:dyDescent="0.2">
      <c r="A6" s="381">
        <v>5</v>
      </c>
      <c r="B6" s="376" t="s">
        <v>19</v>
      </c>
      <c r="C6" s="339">
        <v>186</v>
      </c>
      <c r="D6" s="302">
        <v>180</v>
      </c>
      <c r="E6" s="302">
        <v>172</v>
      </c>
      <c r="F6" s="340">
        <v>210</v>
      </c>
      <c r="G6" s="339"/>
      <c r="H6" s="302"/>
      <c r="I6" s="302"/>
      <c r="J6" s="340"/>
      <c r="K6" s="339">
        <v>188</v>
      </c>
      <c r="L6" s="302">
        <v>223</v>
      </c>
      <c r="M6" s="302">
        <v>179</v>
      </c>
      <c r="N6" s="335">
        <v>192</v>
      </c>
      <c r="O6" s="339"/>
      <c r="P6" s="302"/>
      <c r="Q6" s="302"/>
      <c r="R6" s="340"/>
      <c r="S6" s="339"/>
      <c r="T6" s="302"/>
      <c r="U6" s="302"/>
      <c r="V6" s="340"/>
      <c r="W6" s="339"/>
      <c r="X6" s="302"/>
      <c r="Y6" s="302"/>
      <c r="Z6" s="340"/>
      <c r="AA6" s="339">
        <v>127</v>
      </c>
      <c r="AB6" s="302">
        <v>145</v>
      </c>
      <c r="AC6" s="302">
        <v>221</v>
      </c>
      <c r="AD6" s="335">
        <v>150</v>
      </c>
      <c r="AE6" s="339">
        <v>226</v>
      </c>
      <c r="AF6" s="302">
        <v>160</v>
      </c>
      <c r="AG6" s="302">
        <v>171</v>
      </c>
      <c r="AH6" s="340">
        <v>183</v>
      </c>
      <c r="AI6" s="339">
        <v>177</v>
      </c>
      <c r="AJ6" s="302">
        <v>194</v>
      </c>
      <c r="AK6" s="302">
        <v>205</v>
      </c>
      <c r="AL6" s="340">
        <v>171</v>
      </c>
      <c r="AM6" s="343">
        <v>144</v>
      </c>
      <c r="AN6" s="304">
        <v>178</v>
      </c>
      <c r="AO6" s="304">
        <v>176</v>
      </c>
      <c r="AP6" s="344">
        <v>214</v>
      </c>
      <c r="AQ6" s="339">
        <v>232</v>
      </c>
      <c r="AR6" s="302">
        <v>177</v>
      </c>
      <c r="AS6" s="302">
        <v>188</v>
      </c>
      <c r="AT6" s="340">
        <v>211</v>
      </c>
      <c r="AU6" s="398">
        <f>MAX(C6:AT6)</f>
        <v>232</v>
      </c>
      <c r="AV6" s="399">
        <f t="shared" si="1"/>
        <v>127</v>
      </c>
    </row>
    <row r="7" spans="1:63" s="224" customFormat="1" x14ac:dyDescent="0.2">
      <c r="A7" s="380">
        <v>6</v>
      </c>
      <c r="B7" s="375" t="s">
        <v>17</v>
      </c>
      <c r="C7" s="341"/>
      <c r="D7" s="303"/>
      <c r="E7" s="303"/>
      <c r="F7" s="342"/>
      <c r="G7" s="341">
        <v>137</v>
      </c>
      <c r="H7" s="303">
        <v>154</v>
      </c>
      <c r="I7" s="303">
        <v>114</v>
      </c>
      <c r="J7" s="342">
        <v>136</v>
      </c>
      <c r="K7" s="341"/>
      <c r="L7" s="303"/>
      <c r="M7" s="303"/>
      <c r="N7" s="336"/>
      <c r="O7" s="341">
        <v>123</v>
      </c>
      <c r="P7" s="303">
        <v>137</v>
      </c>
      <c r="Q7" s="303">
        <v>167</v>
      </c>
      <c r="R7" s="342">
        <v>110</v>
      </c>
      <c r="S7" s="341">
        <v>127</v>
      </c>
      <c r="T7" s="303">
        <v>140</v>
      </c>
      <c r="U7" s="303">
        <v>151</v>
      </c>
      <c r="V7" s="342">
        <v>202</v>
      </c>
      <c r="W7" s="341"/>
      <c r="X7" s="303"/>
      <c r="Y7" s="303"/>
      <c r="Z7" s="342"/>
      <c r="AA7" s="345">
        <v>124</v>
      </c>
      <c r="AB7" s="305">
        <v>140</v>
      </c>
      <c r="AC7" s="305">
        <v>138</v>
      </c>
      <c r="AD7" s="337">
        <v>121</v>
      </c>
      <c r="AE7" s="341">
        <v>176</v>
      </c>
      <c r="AF7" s="303">
        <v>153</v>
      </c>
      <c r="AG7" s="303">
        <v>169</v>
      </c>
      <c r="AH7" s="342">
        <v>164</v>
      </c>
      <c r="AI7" s="341">
        <v>142</v>
      </c>
      <c r="AJ7" s="303">
        <v>148</v>
      </c>
      <c r="AK7" s="303">
        <v>159</v>
      </c>
      <c r="AL7" s="342">
        <v>114</v>
      </c>
      <c r="AM7" s="341">
        <v>131</v>
      </c>
      <c r="AN7" s="303">
        <v>151</v>
      </c>
      <c r="AO7" s="303">
        <v>177</v>
      </c>
      <c r="AP7" s="342">
        <v>144</v>
      </c>
      <c r="AQ7" s="345">
        <v>116</v>
      </c>
      <c r="AR7" s="305">
        <v>154</v>
      </c>
      <c r="AS7" s="305">
        <v>134</v>
      </c>
      <c r="AT7" s="346">
        <v>147</v>
      </c>
      <c r="AU7" s="396">
        <f t="shared" si="0"/>
        <v>202</v>
      </c>
      <c r="AV7" s="397">
        <f t="shared" si="1"/>
        <v>110</v>
      </c>
    </row>
    <row r="8" spans="1:63" s="224" customFormat="1" x14ac:dyDescent="0.2">
      <c r="A8" s="380">
        <v>7</v>
      </c>
      <c r="B8" s="375" t="s">
        <v>14</v>
      </c>
      <c r="C8" s="341">
        <v>136</v>
      </c>
      <c r="D8" s="303">
        <v>145</v>
      </c>
      <c r="E8" s="303">
        <v>201</v>
      </c>
      <c r="F8" s="342">
        <v>116</v>
      </c>
      <c r="G8" s="345">
        <v>160</v>
      </c>
      <c r="H8" s="305">
        <v>123</v>
      </c>
      <c r="I8" s="305">
        <v>156</v>
      </c>
      <c r="J8" s="346">
        <v>164</v>
      </c>
      <c r="K8" s="341">
        <v>199</v>
      </c>
      <c r="L8" s="303">
        <v>163</v>
      </c>
      <c r="M8" s="303">
        <v>170</v>
      </c>
      <c r="N8" s="336">
        <v>168</v>
      </c>
      <c r="O8" s="341">
        <v>187</v>
      </c>
      <c r="P8" s="303">
        <v>134</v>
      </c>
      <c r="Q8" s="303">
        <v>168</v>
      </c>
      <c r="R8" s="342">
        <v>158</v>
      </c>
      <c r="S8" s="341"/>
      <c r="T8" s="303"/>
      <c r="U8" s="303"/>
      <c r="V8" s="342"/>
      <c r="W8" s="341">
        <v>131</v>
      </c>
      <c r="X8" s="303">
        <v>179</v>
      </c>
      <c r="Y8" s="303">
        <v>139</v>
      </c>
      <c r="Z8" s="342">
        <v>166</v>
      </c>
      <c r="AA8" s="341">
        <v>146</v>
      </c>
      <c r="AB8" s="303">
        <v>181</v>
      </c>
      <c r="AC8" s="303">
        <v>154</v>
      </c>
      <c r="AD8" s="336">
        <v>130</v>
      </c>
      <c r="AE8" s="341">
        <v>152</v>
      </c>
      <c r="AF8" s="303">
        <v>151</v>
      </c>
      <c r="AG8" s="303">
        <v>149</v>
      </c>
      <c r="AH8" s="342">
        <v>134</v>
      </c>
      <c r="AI8" s="341">
        <v>129</v>
      </c>
      <c r="AJ8" s="303">
        <v>152</v>
      </c>
      <c r="AK8" s="303">
        <v>177</v>
      </c>
      <c r="AL8" s="342">
        <v>135</v>
      </c>
      <c r="AM8" s="341">
        <v>140</v>
      </c>
      <c r="AN8" s="303">
        <v>140</v>
      </c>
      <c r="AO8" s="303">
        <v>144</v>
      </c>
      <c r="AP8" s="342">
        <v>171</v>
      </c>
      <c r="AQ8" s="345">
        <v>140</v>
      </c>
      <c r="AR8" s="305">
        <v>155</v>
      </c>
      <c r="AS8" s="305">
        <v>132</v>
      </c>
      <c r="AT8" s="346">
        <v>147</v>
      </c>
      <c r="AU8" s="396">
        <f t="shared" si="0"/>
        <v>201</v>
      </c>
      <c r="AV8" s="397">
        <f t="shared" si="1"/>
        <v>116</v>
      </c>
    </row>
    <row r="9" spans="1:63" s="224" customFormat="1" x14ac:dyDescent="0.2">
      <c r="A9" s="380">
        <v>8</v>
      </c>
      <c r="B9" s="375" t="s">
        <v>38</v>
      </c>
      <c r="C9" s="341">
        <v>134</v>
      </c>
      <c r="D9" s="303">
        <v>134</v>
      </c>
      <c r="E9" s="303">
        <v>102</v>
      </c>
      <c r="F9" s="342">
        <v>137</v>
      </c>
      <c r="G9" s="341">
        <v>112</v>
      </c>
      <c r="H9" s="303">
        <v>151</v>
      </c>
      <c r="I9" s="303">
        <v>157</v>
      </c>
      <c r="J9" s="342">
        <v>144</v>
      </c>
      <c r="K9" s="341">
        <v>107</v>
      </c>
      <c r="L9" s="303">
        <v>143</v>
      </c>
      <c r="M9" s="303">
        <v>131</v>
      </c>
      <c r="N9" s="336">
        <v>149</v>
      </c>
      <c r="O9" s="341">
        <v>138</v>
      </c>
      <c r="P9" s="303">
        <v>103</v>
      </c>
      <c r="Q9" s="303">
        <v>120</v>
      </c>
      <c r="R9" s="342">
        <v>141</v>
      </c>
      <c r="S9" s="345">
        <v>135</v>
      </c>
      <c r="T9" s="305">
        <v>148</v>
      </c>
      <c r="U9" s="305">
        <v>168</v>
      </c>
      <c r="V9" s="346">
        <v>90</v>
      </c>
      <c r="W9" s="345">
        <v>107</v>
      </c>
      <c r="X9" s="305">
        <v>138</v>
      </c>
      <c r="Y9" s="305">
        <v>116</v>
      </c>
      <c r="Z9" s="346">
        <v>146</v>
      </c>
      <c r="AA9" s="345"/>
      <c r="AB9" s="305"/>
      <c r="AC9" s="305"/>
      <c r="AD9" s="337"/>
      <c r="AE9" s="345"/>
      <c r="AF9" s="305"/>
      <c r="AG9" s="305"/>
      <c r="AH9" s="346"/>
      <c r="AI9" s="341">
        <v>129</v>
      </c>
      <c r="AJ9" s="303">
        <v>123</v>
      </c>
      <c r="AK9" s="303">
        <v>138</v>
      </c>
      <c r="AL9" s="342">
        <v>101</v>
      </c>
      <c r="AM9" s="341">
        <v>115</v>
      </c>
      <c r="AN9" s="303">
        <v>104</v>
      </c>
      <c r="AO9" s="303">
        <v>90</v>
      </c>
      <c r="AP9" s="342">
        <v>141</v>
      </c>
      <c r="AQ9" s="345">
        <v>84</v>
      </c>
      <c r="AR9" s="305">
        <v>117</v>
      </c>
      <c r="AS9" s="305">
        <v>127</v>
      </c>
      <c r="AT9" s="346">
        <v>106</v>
      </c>
      <c r="AU9" s="396">
        <f t="shared" si="0"/>
        <v>168</v>
      </c>
      <c r="AV9" s="400">
        <f t="shared" si="1"/>
        <v>84</v>
      </c>
      <c r="AW9" s="228"/>
    </row>
    <row r="10" spans="1:63" s="225" customFormat="1" x14ac:dyDescent="0.2">
      <c r="A10" s="381">
        <v>9</v>
      </c>
      <c r="B10" s="376" t="s">
        <v>18</v>
      </c>
      <c r="C10" s="339">
        <v>91</v>
      </c>
      <c r="D10" s="302">
        <v>91</v>
      </c>
      <c r="E10" s="302">
        <v>163</v>
      </c>
      <c r="F10" s="340">
        <v>141</v>
      </c>
      <c r="G10" s="339">
        <v>146</v>
      </c>
      <c r="H10" s="302">
        <v>156</v>
      </c>
      <c r="I10" s="302">
        <v>162</v>
      </c>
      <c r="J10" s="340">
        <v>167</v>
      </c>
      <c r="K10" s="339">
        <v>163</v>
      </c>
      <c r="L10" s="302">
        <v>133</v>
      </c>
      <c r="M10" s="302">
        <v>125</v>
      </c>
      <c r="N10" s="335">
        <v>138</v>
      </c>
      <c r="O10" s="339">
        <v>188</v>
      </c>
      <c r="P10" s="302">
        <v>162</v>
      </c>
      <c r="Q10" s="302">
        <v>189</v>
      </c>
      <c r="R10" s="340">
        <v>139</v>
      </c>
      <c r="S10" s="339">
        <v>186</v>
      </c>
      <c r="T10" s="302">
        <v>169</v>
      </c>
      <c r="U10" s="302">
        <v>141</v>
      </c>
      <c r="V10" s="340">
        <v>212</v>
      </c>
      <c r="W10" s="339">
        <v>123</v>
      </c>
      <c r="X10" s="302">
        <v>147</v>
      </c>
      <c r="Y10" s="302">
        <v>126</v>
      </c>
      <c r="Z10" s="340">
        <v>149</v>
      </c>
      <c r="AA10" s="339">
        <v>125</v>
      </c>
      <c r="AB10" s="302">
        <v>183</v>
      </c>
      <c r="AC10" s="302">
        <v>169</v>
      </c>
      <c r="AD10" s="335">
        <v>160</v>
      </c>
      <c r="AE10" s="343">
        <v>152</v>
      </c>
      <c r="AF10" s="304">
        <v>190</v>
      </c>
      <c r="AG10" s="304">
        <v>191</v>
      </c>
      <c r="AH10" s="344">
        <v>158</v>
      </c>
      <c r="AI10" s="343"/>
      <c r="AJ10" s="304"/>
      <c r="AK10" s="304"/>
      <c r="AL10" s="344"/>
      <c r="AM10" s="339">
        <v>168</v>
      </c>
      <c r="AN10" s="302">
        <v>159</v>
      </c>
      <c r="AO10" s="302">
        <v>185</v>
      </c>
      <c r="AP10" s="340">
        <v>180</v>
      </c>
      <c r="AQ10" s="339">
        <v>211</v>
      </c>
      <c r="AR10" s="302">
        <v>206</v>
      </c>
      <c r="AS10" s="302">
        <v>201</v>
      </c>
      <c r="AT10" s="340">
        <v>175</v>
      </c>
      <c r="AU10" s="398">
        <f t="shared" si="0"/>
        <v>212</v>
      </c>
      <c r="AV10" s="401">
        <f t="shared" si="1"/>
        <v>91</v>
      </c>
      <c r="AW10" s="107"/>
    </row>
    <row r="11" spans="1:63" s="225" customFormat="1" x14ac:dyDescent="0.2">
      <c r="A11" s="381">
        <v>10</v>
      </c>
      <c r="B11" s="376" t="s">
        <v>34</v>
      </c>
      <c r="C11" s="339">
        <v>142</v>
      </c>
      <c r="D11" s="302">
        <v>188</v>
      </c>
      <c r="E11" s="302">
        <v>184</v>
      </c>
      <c r="F11" s="340">
        <v>160</v>
      </c>
      <c r="G11" s="339">
        <v>171</v>
      </c>
      <c r="H11" s="302">
        <v>169</v>
      </c>
      <c r="I11" s="302">
        <v>179</v>
      </c>
      <c r="J11" s="340">
        <v>160</v>
      </c>
      <c r="K11" s="339">
        <v>200</v>
      </c>
      <c r="L11" s="302">
        <v>167</v>
      </c>
      <c r="M11" s="302">
        <v>140</v>
      </c>
      <c r="N11" s="335">
        <v>141</v>
      </c>
      <c r="O11" s="339">
        <v>163</v>
      </c>
      <c r="P11" s="302">
        <v>173</v>
      </c>
      <c r="Q11" s="302">
        <v>138</v>
      </c>
      <c r="R11" s="340">
        <v>154</v>
      </c>
      <c r="S11" s="339">
        <v>137</v>
      </c>
      <c r="T11" s="302">
        <v>167</v>
      </c>
      <c r="U11" s="302">
        <v>155</v>
      </c>
      <c r="V11" s="340">
        <v>141</v>
      </c>
      <c r="W11" s="339"/>
      <c r="X11" s="302"/>
      <c r="Y11" s="302"/>
      <c r="Z11" s="340"/>
      <c r="AA11" s="339">
        <v>187</v>
      </c>
      <c r="AB11" s="302">
        <v>186</v>
      </c>
      <c r="AC11" s="302">
        <v>166</v>
      </c>
      <c r="AD11" s="335">
        <v>154</v>
      </c>
      <c r="AE11" s="339">
        <v>160</v>
      </c>
      <c r="AF11" s="302">
        <v>142</v>
      </c>
      <c r="AG11" s="302">
        <v>143</v>
      </c>
      <c r="AH11" s="340">
        <v>222</v>
      </c>
      <c r="AI11" s="339">
        <v>157</v>
      </c>
      <c r="AJ11" s="302">
        <v>139</v>
      </c>
      <c r="AK11" s="302">
        <v>173</v>
      </c>
      <c r="AL11" s="340">
        <v>182</v>
      </c>
      <c r="AM11" s="339">
        <v>164</v>
      </c>
      <c r="AN11" s="302">
        <v>180</v>
      </c>
      <c r="AO11" s="302">
        <v>148</v>
      </c>
      <c r="AP11" s="340">
        <v>137</v>
      </c>
      <c r="AQ11" s="339">
        <v>176</v>
      </c>
      <c r="AR11" s="302">
        <v>138</v>
      </c>
      <c r="AS11" s="302">
        <v>202</v>
      </c>
      <c r="AT11" s="340">
        <v>212</v>
      </c>
      <c r="AU11" s="398">
        <f t="shared" si="0"/>
        <v>222</v>
      </c>
      <c r="AV11" s="399">
        <f t="shared" si="1"/>
        <v>137</v>
      </c>
    </row>
    <row r="12" spans="1:63" s="225" customFormat="1" x14ac:dyDescent="0.2">
      <c r="A12" s="381">
        <v>11</v>
      </c>
      <c r="B12" s="376" t="s">
        <v>12</v>
      </c>
      <c r="C12" s="339"/>
      <c r="D12" s="302"/>
      <c r="E12" s="302"/>
      <c r="F12" s="340"/>
      <c r="G12" s="339">
        <v>154</v>
      </c>
      <c r="H12" s="302">
        <v>200</v>
      </c>
      <c r="I12" s="302">
        <v>178</v>
      </c>
      <c r="J12" s="340">
        <v>170</v>
      </c>
      <c r="K12" s="339">
        <v>182</v>
      </c>
      <c r="L12" s="302">
        <v>194</v>
      </c>
      <c r="M12" s="302">
        <v>178</v>
      </c>
      <c r="N12" s="335">
        <v>177</v>
      </c>
      <c r="O12" s="339">
        <v>164</v>
      </c>
      <c r="P12" s="302">
        <v>198</v>
      </c>
      <c r="Q12" s="302">
        <v>174</v>
      </c>
      <c r="R12" s="340">
        <v>153</v>
      </c>
      <c r="S12" s="339">
        <v>180</v>
      </c>
      <c r="T12" s="302">
        <v>148</v>
      </c>
      <c r="U12" s="302">
        <v>143</v>
      </c>
      <c r="V12" s="340">
        <v>151</v>
      </c>
      <c r="W12" s="339"/>
      <c r="X12" s="302"/>
      <c r="Y12" s="302"/>
      <c r="Z12" s="340"/>
      <c r="AA12" s="339"/>
      <c r="AB12" s="302"/>
      <c r="AC12" s="302"/>
      <c r="AD12" s="335"/>
      <c r="AE12" s="339">
        <v>109</v>
      </c>
      <c r="AF12" s="302">
        <v>155</v>
      </c>
      <c r="AG12" s="302">
        <v>142</v>
      </c>
      <c r="AH12" s="340">
        <v>141</v>
      </c>
      <c r="AI12" s="339">
        <v>152</v>
      </c>
      <c r="AJ12" s="302">
        <v>161</v>
      </c>
      <c r="AK12" s="302">
        <v>216</v>
      </c>
      <c r="AL12" s="340">
        <v>164</v>
      </c>
      <c r="AM12" s="343">
        <v>193</v>
      </c>
      <c r="AN12" s="304">
        <v>193</v>
      </c>
      <c r="AO12" s="304">
        <v>178</v>
      </c>
      <c r="AP12" s="344">
        <v>187</v>
      </c>
      <c r="AQ12" s="339">
        <v>177</v>
      </c>
      <c r="AR12" s="302">
        <v>160</v>
      </c>
      <c r="AS12" s="302">
        <v>174</v>
      </c>
      <c r="AT12" s="340">
        <v>175</v>
      </c>
      <c r="AU12" s="398">
        <f t="shared" si="0"/>
        <v>216</v>
      </c>
      <c r="AV12" s="399">
        <f t="shared" si="1"/>
        <v>109</v>
      </c>
    </row>
    <row r="13" spans="1:63" s="225" customFormat="1" x14ac:dyDescent="0.2">
      <c r="A13" s="381">
        <v>12</v>
      </c>
      <c r="B13" s="376" t="s">
        <v>59</v>
      </c>
      <c r="C13" s="343">
        <v>179</v>
      </c>
      <c r="D13" s="304">
        <v>201</v>
      </c>
      <c r="E13" s="304">
        <v>166</v>
      </c>
      <c r="F13" s="344">
        <v>170</v>
      </c>
      <c r="G13" s="343">
        <v>185</v>
      </c>
      <c r="H13" s="304">
        <v>178</v>
      </c>
      <c r="I13" s="304">
        <v>210</v>
      </c>
      <c r="J13" s="344">
        <v>185</v>
      </c>
      <c r="K13" s="343">
        <v>202</v>
      </c>
      <c r="L13" s="304">
        <v>161</v>
      </c>
      <c r="M13" s="304">
        <v>168</v>
      </c>
      <c r="N13" s="338">
        <v>147</v>
      </c>
      <c r="O13" s="354">
        <v>188</v>
      </c>
      <c r="P13" s="304">
        <v>213</v>
      </c>
      <c r="Q13" s="304">
        <v>155</v>
      </c>
      <c r="R13" s="344">
        <v>177</v>
      </c>
      <c r="S13" s="343">
        <v>164</v>
      </c>
      <c r="T13" s="304">
        <v>171</v>
      </c>
      <c r="U13" s="304">
        <v>185</v>
      </c>
      <c r="V13" s="344">
        <v>155</v>
      </c>
      <c r="W13" s="343">
        <v>181</v>
      </c>
      <c r="X13" s="304">
        <v>151</v>
      </c>
      <c r="Y13" s="304">
        <v>167</v>
      </c>
      <c r="Z13" s="344">
        <v>162</v>
      </c>
      <c r="AA13" s="339"/>
      <c r="AB13" s="302"/>
      <c r="AC13" s="302"/>
      <c r="AD13" s="335"/>
      <c r="AE13" s="339">
        <v>129</v>
      </c>
      <c r="AF13" s="302">
        <v>161</v>
      </c>
      <c r="AG13" s="302">
        <v>190</v>
      </c>
      <c r="AH13" s="340">
        <v>201</v>
      </c>
      <c r="AI13" s="339">
        <v>170</v>
      </c>
      <c r="AJ13" s="302">
        <v>167</v>
      </c>
      <c r="AK13" s="302">
        <v>163</v>
      </c>
      <c r="AL13" s="340">
        <v>165</v>
      </c>
      <c r="AM13" s="339">
        <v>185</v>
      </c>
      <c r="AN13" s="302">
        <v>160</v>
      </c>
      <c r="AO13" s="302">
        <v>190</v>
      </c>
      <c r="AP13" s="340">
        <v>202</v>
      </c>
      <c r="AQ13" s="343">
        <v>177</v>
      </c>
      <c r="AR13" s="304">
        <v>188</v>
      </c>
      <c r="AS13" s="304">
        <v>189</v>
      </c>
      <c r="AT13" s="344">
        <v>195</v>
      </c>
      <c r="AU13" s="398">
        <f t="shared" si="0"/>
        <v>213</v>
      </c>
      <c r="AV13" s="399">
        <f t="shared" si="1"/>
        <v>129</v>
      </c>
    </row>
    <row r="14" spans="1:63" s="224" customFormat="1" x14ac:dyDescent="0.2">
      <c r="A14" s="380">
        <v>13</v>
      </c>
      <c r="B14" s="375" t="s">
        <v>13</v>
      </c>
      <c r="C14" s="345">
        <v>166</v>
      </c>
      <c r="D14" s="305">
        <v>154</v>
      </c>
      <c r="E14" s="305">
        <v>178</v>
      </c>
      <c r="F14" s="346">
        <v>126</v>
      </c>
      <c r="G14" s="345">
        <v>215</v>
      </c>
      <c r="H14" s="305">
        <v>167</v>
      </c>
      <c r="I14" s="305">
        <v>160</v>
      </c>
      <c r="J14" s="346">
        <v>165</v>
      </c>
      <c r="K14" s="345">
        <v>146</v>
      </c>
      <c r="L14" s="305">
        <v>157</v>
      </c>
      <c r="M14" s="305">
        <v>175</v>
      </c>
      <c r="N14" s="337">
        <v>163</v>
      </c>
      <c r="O14" s="341">
        <v>183</v>
      </c>
      <c r="P14" s="303">
        <v>136</v>
      </c>
      <c r="Q14" s="303">
        <v>171</v>
      </c>
      <c r="R14" s="342">
        <v>147</v>
      </c>
      <c r="S14" s="341">
        <v>158</v>
      </c>
      <c r="T14" s="303">
        <v>177</v>
      </c>
      <c r="U14" s="303">
        <v>138</v>
      </c>
      <c r="V14" s="342">
        <v>142</v>
      </c>
      <c r="W14" s="341">
        <v>121</v>
      </c>
      <c r="X14" s="303">
        <v>155</v>
      </c>
      <c r="Y14" s="303">
        <v>162</v>
      </c>
      <c r="Z14" s="342">
        <v>158</v>
      </c>
      <c r="AA14" s="341"/>
      <c r="AB14" s="303"/>
      <c r="AC14" s="303"/>
      <c r="AD14" s="336"/>
      <c r="AE14" s="341">
        <v>199</v>
      </c>
      <c r="AF14" s="303">
        <v>144</v>
      </c>
      <c r="AG14" s="303">
        <v>183</v>
      </c>
      <c r="AH14" s="342">
        <v>189</v>
      </c>
      <c r="AI14" s="341">
        <v>169</v>
      </c>
      <c r="AJ14" s="303">
        <v>122</v>
      </c>
      <c r="AK14" s="303">
        <v>203</v>
      </c>
      <c r="AL14" s="342">
        <v>129</v>
      </c>
      <c r="AM14" s="341">
        <v>146</v>
      </c>
      <c r="AN14" s="303">
        <v>179</v>
      </c>
      <c r="AO14" s="303">
        <v>216</v>
      </c>
      <c r="AP14" s="342">
        <v>180</v>
      </c>
      <c r="AQ14" s="345">
        <v>184</v>
      </c>
      <c r="AR14" s="305">
        <v>247</v>
      </c>
      <c r="AS14" s="305">
        <v>165</v>
      </c>
      <c r="AT14" s="346">
        <v>174</v>
      </c>
      <c r="AU14" s="402">
        <f t="shared" si="0"/>
        <v>247</v>
      </c>
      <c r="AV14" s="397">
        <f t="shared" si="1"/>
        <v>121</v>
      </c>
      <c r="AW14" s="228"/>
    </row>
    <row r="15" spans="1:63" s="225" customFormat="1" x14ac:dyDescent="0.2">
      <c r="A15" s="381">
        <v>14</v>
      </c>
      <c r="B15" s="376" t="s">
        <v>16</v>
      </c>
      <c r="C15" s="339">
        <v>157</v>
      </c>
      <c r="D15" s="302">
        <v>199</v>
      </c>
      <c r="E15" s="302">
        <v>163</v>
      </c>
      <c r="F15" s="340">
        <v>167</v>
      </c>
      <c r="G15" s="343">
        <v>166</v>
      </c>
      <c r="H15" s="304">
        <v>180</v>
      </c>
      <c r="I15" s="304">
        <v>149</v>
      </c>
      <c r="J15" s="344">
        <v>181</v>
      </c>
      <c r="K15" s="339">
        <v>156</v>
      </c>
      <c r="L15" s="302">
        <v>179</v>
      </c>
      <c r="M15" s="302">
        <v>163</v>
      </c>
      <c r="N15" s="335">
        <v>157</v>
      </c>
      <c r="O15" s="354">
        <v>175</v>
      </c>
      <c r="P15" s="304">
        <v>175</v>
      </c>
      <c r="Q15" s="304">
        <v>180</v>
      </c>
      <c r="R15" s="344">
        <v>140</v>
      </c>
      <c r="S15" s="343"/>
      <c r="T15" s="304"/>
      <c r="U15" s="304"/>
      <c r="V15" s="344"/>
      <c r="W15" s="339"/>
      <c r="X15" s="302"/>
      <c r="Y15" s="302"/>
      <c r="Z15" s="340"/>
      <c r="AA15" s="343">
        <v>139</v>
      </c>
      <c r="AB15" s="304">
        <v>255</v>
      </c>
      <c r="AC15" s="304">
        <v>166</v>
      </c>
      <c r="AD15" s="338">
        <v>162</v>
      </c>
      <c r="AE15" s="339"/>
      <c r="AF15" s="302"/>
      <c r="AG15" s="302"/>
      <c r="AH15" s="340"/>
      <c r="AI15" s="339">
        <v>200</v>
      </c>
      <c r="AJ15" s="302">
        <v>181</v>
      </c>
      <c r="AK15" s="302">
        <v>188</v>
      </c>
      <c r="AL15" s="340">
        <v>181</v>
      </c>
      <c r="AM15" s="339">
        <v>148</v>
      </c>
      <c r="AN15" s="302">
        <v>187</v>
      </c>
      <c r="AO15" s="302">
        <v>161</v>
      </c>
      <c r="AP15" s="340">
        <v>166</v>
      </c>
      <c r="AQ15" s="339">
        <v>181</v>
      </c>
      <c r="AR15" s="302">
        <v>141</v>
      </c>
      <c r="AS15" s="302">
        <v>174</v>
      </c>
      <c r="AT15" s="340">
        <v>174</v>
      </c>
      <c r="AU15" s="403">
        <f t="shared" si="0"/>
        <v>255</v>
      </c>
      <c r="AV15" s="399">
        <f t="shared" si="1"/>
        <v>139</v>
      </c>
      <c r="AW15" s="107"/>
    </row>
    <row r="16" spans="1:63" s="218" customFormat="1" x14ac:dyDescent="0.2">
      <c r="A16" s="382">
        <v>15</v>
      </c>
      <c r="B16" s="377" t="s">
        <v>84</v>
      </c>
      <c r="C16" s="347"/>
      <c r="D16" s="332"/>
      <c r="E16" s="332"/>
      <c r="F16" s="348"/>
      <c r="G16" s="347"/>
      <c r="H16" s="332"/>
      <c r="I16" s="332"/>
      <c r="J16" s="348"/>
      <c r="K16" s="347"/>
      <c r="L16" s="332"/>
      <c r="M16" s="332"/>
      <c r="N16" s="352"/>
      <c r="O16" s="347"/>
      <c r="P16" s="332"/>
      <c r="Q16" s="332"/>
      <c r="R16" s="348"/>
      <c r="S16" s="355">
        <v>132</v>
      </c>
      <c r="T16" s="333">
        <v>132</v>
      </c>
      <c r="U16" s="333">
        <v>137</v>
      </c>
      <c r="V16" s="356">
        <v>147</v>
      </c>
      <c r="W16" s="355">
        <v>159</v>
      </c>
      <c r="X16" s="333">
        <v>119</v>
      </c>
      <c r="Y16" s="333">
        <v>126</v>
      </c>
      <c r="Z16" s="356">
        <v>148</v>
      </c>
      <c r="AA16" s="347"/>
      <c r="AB16" s="332"/>
      <c r="AC16" s="332"/>
      <c r="AD16" s="352"/>
      <c r="AE16" s="355">
        <v>137</v>
      </c>
      <c r="AF16" s="333">
        <v>139</v>
      </c>
      <c r="AG16" s="333">
        <v>118</v>
      </c>
      <c r="AH16" s="356">
        <v>169</v>
      </c>
      <c r="AI16" s="355">
        <v>179</v>
      </c>
      <c r="AJ16" s="333">
        <v>156</v>
      </c>
      <c r="AK16" s="333">
        <v>116</v>
      </c>
      <c r="AL16" s="356">
        <v>147</v>
      </c>
      <c r="AM16" s="355">
        <v>147</v>
      </c>
      <c r="AN16" s="333">
        <v>152</v>
      </c>
      <c r="AO16" s="333">
        <v>126</v>
      </c>
      <c r="AP16" s="356">
        <v>145</v>
      </c>
      <c r="AQ16" s="360">
        <v>165</v>
      </c>
      <c r="AR16" s="334">
        <v>155</v>
      </c>
      <c r="AS16" s="334">
        <v>147</v>
      </c>
      <c r="AT16" s="361">
        <v>155</v>
      </c>
      <c r="AU16" s="404">
        <f>MAX(C16:AT16)</f>
        <v>179</v>
      </c>
      <c r="AV16" s="405">
        <f>MIN(C16:AT16)</f>
        <v>116</v>
      </c>
    </row>
    <row r="17" spans="1:48" s="218" customFormat="1" x14ac:dyDescent="0.2">
      <c r="A17" s="382">
        <v>16</v>
      </c>
      <c r="B17" s="377" t="s">
        <v>85</v>
      </c>
      <c r="C17" s="347"/>
      <c r="D17" s="332"/>
      <c r="E17" s="332"/>
      <c r="F17" s="348"/>
      <c r="G17" s="347"/>
      <c r="H17" s="332"/>
      <c r="I17" s="332"/>
      <c r="J17" s="348"/>
      <c r="K17" s="347"/>
      <c r="L17" s="332"/>
      <c r="M17" s="332"/>
      <c r="N17" s="352"/>
      <c r="O17" s="347"/>
      <c r="P17" s="332"/>
      <c r="Q17" s="332"/>
      <c r="R17" s="348"/>
      <c r="S17" s="355">
        <v>147</v>
      </c>
      <c r="T17" s="333">
        <v>123</v>
      </c>
      <c r="U17" s="333">
        <v>113</v>
      </c>
      <c r="V17" s="356">
        <v>121</v>
      </c>
      <c r="W17" s="355">
        <v>133</v>
      </c>
      <c r="X17" s="333">
        <v>124</v>
      </c>
      <c r="Y17" s="333">
        <v>162</v>
      </c>
      <c r="Z17" s="356">
        <v>148</v>
      </c>
      <c r="AA17" s="347"/>
      <c r="AB17" s="332"/>
      <c r="AC17" s="332"/>
      <c r="AD17" s="352"/>
      <c r="AE17" s="347"/>
      <c r="AF17" s="332"/>
      <c r="AG17" s="332"/>
      <c r="AH17" s="348"/>
      <c r="AI17" s="355">
        <v>119</v>
      </c>
      <c r="AJ17" s="333">
        <v>136</v>
      </c>
      <c r="AK17" s="333">
        <v>146</v>
      </c>
      <c r="AL17" s="356">
        <v>141</v>
      </c>
      <c r="AM17" s="355">
        <v>116</v>
      </c>
      <c r="AN17" s="333">
        <v>131</v>
      </c>
      <c r="AO17" s="333">
        <v>128</v>
      </c>
      <c r="AP17" s="356">
        <v>115</v>
      </c>
      <c r="AQ17" s="360">
        <v>137</v>
      </c>
      <c r="AR17" s="334">
        <v>89</v>
      </c>
      <c r="AS17" s="334">
        <v>149</v>
      </c>
      <c r="AT17" s="361">
        <v>143</v>
      </c>
      <c r="AU17" s="404">
        <f>MAX(C17:AT17)</f>
        <v>162</v>
      </c>
      <c r="AV17" s="405">
        <f>MIN(C17:AT17)</f>
        <v>89</v>
      </c>
    </row>
    <row r="18" spans="1:48" s="218" customFormat="1" ht="15.75" thickBot="1" x14ac:dyDescent="0.25">
      <c r="A18" s="383">
        <v>17</v>
      </c>
      <c r="B18" s="378" t="s">
        <v>92</v>
      </c>
      <c r="C18" s="349"/>
      <c r="D18" s="350"/>
      <c r="E18" s="350"/>
      <c r="F18" s="351"/>
      <c r="G18" s="349"/>
      <c r="H18" s="350"/>
      <c r="I18" s="350"/>
      <c r="J18" s="351"/>
      <c r="K18" s="349"/>
      <c r="L18" s="350"/>
      <c r="M18" s="350"/>
      <c r="N18" s="353"/>
      <c r="O18" s="349"/>
      <c r="P18" s="350"/>
      <c r="Q18" s="350"/>
      <c r="R18" s="351"/>
      <c r="S18" s="349"/>
      <c r="T18" s="350"/>
      <c r="U18" s="350"/>
      <c r="V18" s="351"/>
      <c r="W18" s="349"/>
      <c r="X18" s="350"/>
      <c r="Y18" s="350"/>
      <c r="Z18" s="351"/>
      <c r="AA18" s="349"/>
      <c r="AB18" s="350"/>
      <c r="AC18" s="350"/>
      <c r="AD18" s="353"/>
      <c r="AE18" s="357">
        <v>140</v>
      </c>
      <c r="AF18" s="358">
        <v>163</v>
      </c>
      <c r="AG18" s="358">
        <v>152</v>
      </c>
      <c r="AH18" s="359">
        <v>143</v>
      </c>
      <c r="AI18" s="357">
        <v>192</v>
      </c>
      <c r="AJ18" s="358">
        <v>171</v>
      </c>
      <c r="AK18" s="358">
        <v>144</v>
      </c>
      <c r="AL18" s="359">
        <v>150</v>
      </c>
      <c r="AM18" s="357"/>
      <c r="AN18" s="358"/>
      <c r="AO18" s="358"/>
      <c r="AP18" s="359"/>
      <c r="AQ18" s="362">
        <v>138</v>
      </c>
      <c r="AR18" s="363">
        <v>231</v>
      </c>
      <c r="AS18" s="363">
        <v>145</v>
      </c>
      <c r="AT18" s="364">
        <v>161</v>
      </c>
      <c r="AU18" s="406">
        <f>MAX(C18:AT18)</f>
        <v>231</v>
      </c>
      <c r="AV18" s="407">
        <f>MIN(C18:AT18)</f>
        <v>138</v>
      </c>
    </row>
    <row r="19" spans="1:48" ht="15.75" x14ac:dyDescent="0.25">
      <c r="A19" s="221"/>
      <c r="B19" s="220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21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22"/>
      <c r="AB19" s="222"/>
      <c r="AC19" s="222"/>
      <c r="AD19" s="223"/>
      <c r="AE19" s="222"/>
      <c r="AF19" s="222"/>
      <c r="AG19" s="222"/>
      <c r="AH19" s="223"/>
      <c r="AI19" s="222"/>
      <c r="AJ19" s="222"/>
      <c r="AK19" s="222"/>
      <c r="AL19" s="223"/>
    </row>
    <row r="20" spans="1:48" s="453" customFormat="1" ht="15.75" x14ac:dyDescent="0.25">
      <c r="A20" s="449"/>
      <c r="B20" s="450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2"/>
      <c r="AU20" s="454"/>
      <c r="AV20" s="454"/>
    </row>
    <row r="21" spans="1:48" s="456" customFormat="1" x14ac:dyDescent="0.2">
      <c r="A21" s="455"/>
      <c r="C21" s="457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9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U21" s="460"/>
      <c r="AV21" s="460"/>
    </row>
    <row r="22" spans="1:48" s="462" customFormat="1" x14ac:dyDescent="0.2">
      <c r="A22" s="461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4"/>
      <c r="P22" s="447"/>
      <c r="Q22" s="447"/>
      <c r="R22" s="447"/>
      <c r="S22" s="447"/>
      <c r="T22" s="447"/>
      <c r="U22" s="447"/>
      <c r="V22" s="447"/>
      <c r="W22" s="447"/>
      <c r="X22" s="447"/>
      <c r="Y22" s="447"/>
      <c r="Z22" s="447"/>
      <c r="AA22" s="453"/>
      <c r="AU22" s="465"/>
      <c r="AV22" s="465"/>
    </row>
    <row r="23" spans="1:48" s="456" customFormat="1" x14ac:dyDescent="0.2">
      <c r="A23" s="455"/>
      <c r="B23" s="466"/>
      <c r="C23" s="457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9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U23" s="460"/>
      <c r="AV23" s="460"/>
    </row>
    <row r="24" spans="1:48" s="462" customFormat="1" x14ac:dyDescent="0.2">
      <c r="A24" s="461"/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4"/>
      <c r="P24" s="447"/>
      <c r="Q24" s="447"/>
      <c r="R24" s="447"/>
      <c r="S24" s="447"/>
      <c r="T24" s="447"/>
      <c r="U24" s="447"/>
      <c r="V24" s="447"/>
      <c r="W24" s="447"/>
      <c r="X24" s="447"/>
      <c r="Y24" s="447"/>
      <c r="Z24" s="447"/>
      <c r="AU24" s="465"/>
      <c r="AV24" s="465"/>
    </row>
    <row r="25" spans="1:48" s="456" customFormat="1" x14ac:dyDescent="0.2">
      <c r="A25" s="455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9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67"/>
      <c r="AK25" s="453"/>
      <c r="AU25" s="460"/>
      <c r="AV25" s="460"/>
    </row>
    <row r="26" spans="1:48" s="462" customFormat="1" x14ac:dyDescent="0.2">
      <c r="A26" s="461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4"/>
      <c r="P26" s="447"/>
      <c r="Q26" s="447"/>
      <c r="R26" s="447"/>
      <c r="S26" s="447"/>
      <c r="T26" s="447"/>
      <c r="U26" s="447"/>
      <c r="V26" s="447"/>
      <c r="W26" s="447"/>
      <c r="X26" s="447"/>
      <c r="Y26" s="447"/>
      <c r="Z26" s="447"/>
      <c r="AA26" s="453"/>
      <c r="AU26" s="465"/>
      <c r="AV26" s="465"/>
    </row>
    <row r="27" spans="1:48" s="462" customFormat="1" x14ac:dyDescent="0.2">
      <c r="A27" s="461"/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4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53"/>
      <c r="AU27" s="465"/>
      <c r="AV27" s="465"/>
    </row>
    <row r="28" spans="1:48" s="462" customFormat="1" x14ac:dyDescent="0.2">
      <c r="A28" s="461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4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53"/>
      <c r="AK28" s="453"/>
      <c r="AU28" s="465"/>
      <c r="AV28" s="465"/>
    </row>
    <row r="29" spans="1:48" s="456" customFormat="1" x14ac:dyDescent="0.2">
      <c r="A29" s="455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9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48"/>
      <c r="AA29" s="453"/>
      <c r="AK29" s="453"/>
      <c r="AU29" s="460"/>
      <c r="AV29" s="460"/>
    </row>
    <row r="30" spans="1:48" s="456" customFormat="1" x14ac:dyDescent="0.2">
      <c r="A30" s="455"/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9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53"/>
      <c r="AK30" s="453"/>
      <c r="AU30" s="460"/>
      <c r="AV30" s="460"/>
    </row>
    <row r="31" spans="1:48" s="456" customFormat="1" x14ac:dyDescent="0.2">
      <c r="A31" s="455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9"/>
      <c r="P31" s="453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53"/>
      <c r="AK31" s="453"/>
      <c r="AU31" s="460"/>
      <c r="AV31" s="460"/>
    </row>
    <row r="32" spans="1:48" s="456" customFormat="1" x14ac:dyDescent="0.2">
      <c r="A32" s="455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9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K32" s="453"/>
      <c r="AU32" s="460"/>
      <c r="AV32" s="460"/>
    </row>
    <row r="33" spans="1:48" s="462" customFormat="1" x14ac:dyDescent="0.2">
      <c r="A33" s="461"/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4"/>
      <c r="P33" s="447"/>
      <c r="Q33" s="447"/>
      <c r="R33" s="447"/>
      <c r="S33" s="448"/>
      <c r="T33" s="448"/>
      <c r="U33" s="447"/>
      <c r="V33" s="448"/>
      <c r="W33" s="448"/>
      <c r="X33" s="447"/>
      <c r="Y33" s="448"/>
      <c r="Z33" s="448"/>
      <c r="AA33" s="467"/>
      <c r="AB33" s="456"/>
      <c r="AC33" s="456"/>
      <c r="AD33" s="456"/>
      <c r="AE33" s="456"/>
      <c r="AJ33" s="456"/>
      <c r="AK33" s="453"/>
      <c r="AM33" s="456"/>
      <c r="AU33" s="465"/>
      <c r="AV33" s="465"/>
    </row>
    <row r="34" spans="1:48" s="456" customFormat="1" x14ac:dyDescent="0.2">
      <c r="A34" s="455"/>
      <c r="C34" s="457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9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53"/>
      <c r="AC34" s="453"/>
      <c r="AD34" s="453"/>
      <c r="AK34" s="453"/>
      <c r="AL34" s="453"/>
      <c r="AU34" s="460"/>
      <c r="AV34" s="460"/>
    </row>
    <row r="35" spans="1:48" s="453" customFormat="1" x14ac:dyDescent="0.2">
      <c r="A35" s="461"/>
      <c r="B35" s="462"/>
      <c r="C35" s="458"/>
      <c r="D35" s="458"/>
      <c r="E35" s="458"/>
      <c r="F35" s="458"/>
      <c r="G35" s="462"/>
      <c r="H35" s="462"/>
      <c r="I35" s="462"/>
      <c r="J35" s="462"/>
      <c r="K35" s="462"/>
      <c r="L35" s="462"/>
      <c r="M35" s="462"/>
      <c r="N35" s="464"/>
      <c r="O35" s="469"/>
      <c r="AJ35" s="456"/>
      <c r="AM35" s="456"/>
      <c r="AU35" s="454"/>
      <c r="AV35" s="454"/>
    </row>
    <row r="36" spans="1:48" s="462" customFormat="1" x14ac:dyDescent="0.2">
      <c r="A36" s="461"/>
      <c r="C36" s="458"/>
      <c r="D36" s="458"/>
      <c r="E36" s="458"/>
      <c r="F36" s="458"/>
      <c r="N36" s="464"/>
      <c r="AC36" s="453"/>
      <c r="AD36" s="453"/>
      <c r="AE36" s="453"/>
      <c r="AJ36" s="456"/>
      <c r="AK36" s="453"/>
      <c r="AL36" s="453"/>
      <c r="AM36" s="456"/>
      <c r="AU36" s="465"/>
      <c r="AV36" s="465"/>
    </row>
    <row r="37" spans="1:48" s="453" customFormat="1" x14ac:dyDescent="0.2">
      <c r="A37" s="461"/>
      <c r="B37" s="462"/>
      <c r="C37" s="458"/>
      <c r="D37" s="458"/>
      <c r="E37" s="458"/>
      <c r="F37" s="458"/>
      <c r="G37" s="462"/>
      <c r="H37" s="462"/>
      <c r="I37" s="462"/>
      <c r="J37" s="462"/>
      <c r="K37" s="462"/>
      <c r="L37" s="462"/>
      <c r="M37" s="462"/>
      <c r="N37" s="464"/>
      <c r="AJ37" s="456"/>
      <c r="AM37" s="456"/>
      <c r="AU37" s="454"/>
      <c r="AV37" s="454"/>
    </row>
    <row r="38" spans="1:48" s="453" customFormat="1" x14ac:dyDescent="0.2">
      <c r="A38" s="469"/>
      <c r="AJ38" s="456"/>
      <c r="AM38" s="456"/>
      <c r="AU38" s="454"/>
      <c r="AV38" s="454"/>
    </row>
    <row r="39" spans="1:48" s="453" customFormat="1" ht="18" x14ac:dyDescent="0.25">
      <c r="A39" s="469"/>
      <c r="O39" s="469"/>
      <c r="Y39" s="470"/>
      <c r="AU39" s="454"/>
      <c r="AV39" s="454"/>
    </row>
    <row r="40" spans="1:48" s="453" customFormat="1" ht="15.75" x14ac:dyDescent="0.25">
      <c r="A40" s="449"/>
      <c r="B40" s="450"/>
      <c r="O40" s="469"/>
      <c r="AU40" s="454"/>
      <c r="AV40" s="454"/>
    </row>
    <row r="41" spans="1:48" s="471" customFormat="1" x14ac:dyDescent="0.2">
      <c r="A41" s="455"/>
      <c r="B41" s="456"/>
      <c r="D41" s="456"/>
      <c r="O41" s="472"/>
      <c r="AU41" s="473"/>
      <c r="AV41" s="473"/>
    </row>
    <row r="42" spans="1:48" s="474" customFormat="1" x14ac:dyDescent="0.2">
      <c r="A42" s="461"/>
      <c r="B42" s="462"/>
      <c r="D42" s="462"/>
      <c r="O42" s="475"/>
      <c r="P42" s="467"/>
      <c r="AU42" s="476"/>
      <c r="AV42" s="476"/>
    </row>
    <row r="43" spans="1:48" s="471" customFormat="1" ht="7.5" customHeight="1" x14ac:dyDescent="0.2">
      <c r="O43" s="472"/>
      <c r="AU43" s="473"/>
      <c r="AV43" s="473"/>
    </row>
    <row r="44" spans="1:48" s="453" customFormat="1" x14ac:dyDescent="0.2">
      <c r="A44" s="455"/>
      <c r="B44" s="456"/>
      <c r="C44" s="471"/>
      <c r="D44" s="456"/>
      <c r="O44" s="469"/>
      <c r="T44" s="467"/>
      <c r="AU44" s="454"/>
      <c r="AV44" s="454"/>
    </row>
    <row r="45" spans="1:48" s="471" customFormat="1" x14ac:dyDescent="0.2">
      <c r="A45" s="455"/>
      <c r="B45" s="466"/>
      <c r="D45" s="456"/>
      <c r="O45" s="472"/>
      <c r="AU45" s="473"/>
      <c r="AV45" s="473"/>
    </row>
    <row r="46" spans="1:48" s="474" customFormat="1" ht="18" x14ac:dyDescent="0.25">
      <c r="A46" s="461"/>
      <c r="B46" s="462"/>
      <c r="D46" s="462"/>
      <c r="O46" s="475"/>
      <c r="X46" s="470"/>
      <c r="Y46" s="470"/>
      <c r="AU46" s="476"/>
      <c r="AV46" s="476"/>
    </row>
    <row r="47" spans="1:48" s="474" customFormat="1" ht="8.25" customHeight="1" x14ac:dyDescent="0.25">
      <c r="O47" s="475"/>
      <c r="X47" s="470"/>
      <c r="Y47" s="470"/>
      <c r="AU47" s="476"/>
      <c r="AV47" s="476"/>
    </row>
    <row r="48" spans="1:48" s="471" customFormat="1" x14ac:dyDescent="0.2">
      <c r="A48" s="455"/>
      <c r="B48" s="456"/>
      <c r="D48" s="456"/>
      <c r="O48" s="472"/>
      <c r="AU48" s="473"/>
      <c r="AV48" s="473"/>
    </row>
    <row r="49" spans="1:48" s="474" customFormat="1" x14ac:dyDescent="0.2">
      <c r="A49" s="461"/>
      <c r="B49" s="462"/>
      <c r="D49" s="462"/>
      <c r="O49" s="475"/>
      <c r="AU49" s="476"/>
      <c r="AV49" s="476"/>
    </row>
    <row r="50" spans="1:48" s="471" customFormat="1" ht="8.25" customHeight="1" x14ac:dyDescent="0.2">
      <c r="O50" s="472"/>
      <c r="AU50" s="473"/>
      <c r="AV50" s="473"/>
    </row>
    <row r="51" spans="1:48" s="471" customFormat="1" x14ac:dyDescent="0.2">
      <c r="A51" s="455"/>
      <c r="B51" s="456"/>
      <c r="D51" s="456"/>
      <c r="O51" s="472"/>
      <c r="AU51" s="473"/>
      <c r="AV51" s="473"/>
    </row>
    <row r="52" spans="1:48" s="471" customFormat="1" ht="18" x14ac:dyDescent="0.25">
      <c r="A52" s="455"/>
      <c r="B52" s="456"/>
      <c r="D52" s="456"/>
      <c r="O52" s="472"/>
      <c r="Y52" s="477"/>
      <c r="AU52" s="473"/>
      <c r="AV52" s="473"/>
    </row>
    <row r="53" spans="1:48" s="453" customFormat="1" ht="10.5" customHeight="1" x14ac:dyDescent="0.2">
      <c r="A53" s="469"/>
      <c r="O53" s="469"/>
      <c r="AU53" s="454"/>
      <c r="AV53" s="454"/>
    </row>
    <row r="54" spans="1:48" s="453" customFormat="1" ht="10.5" customHeight="1" x14ac:dyDescent="0.2">
      <c r="A54" s="469"/>
      <c r="O54" s="469"/>
      <c r="AU54" s="454"/>
      <c r="AV54" s="454"/>
    </row>
    <row r="55" spans="1:48" s="471" customFormat="1" x14ac:dyDescent="0.2">
      <c r="A55" s="455"/>
      <c r="B55" s="456"/>
      <c r="D55" s="456"/>
      <c r="O55" s="472"/>
      <c r="AU55" s="473"/>
      <c r="AV55" s="473"/>
    </row>
    <row r="56" spans="1:48" s="471" customFormat="1" x14ac:dyDescent="0.2">
      <c r="A56" s="455"/>
      <c r="B56" s="456"/>
      <c r="D56" s="456"/>
      <c r="O56" s="472"/>
      <c r="AU56" s="473"/>
      <c r="AV56" s="473"/>
    </row>
    <row r="57" spans="1:48" s="474" customFormat="1" ht="18" x14ac:dyDescent="0.25">
      <c r="A57" s="461"/>
      <c r="B57" s="462"/>
      <c r="D57" s="462"/>
      <c r="O57" s="475"/>
      <c r="Y57" s="470"/>
      <c r="AU57" s="476"/>
      <c r="AV57" s="476"/>
    </row>
    <row r="58" spans="1:48" s="474" customFormat="1" x14ac:dyDescent="0.2">
      <c r="A58" s="461"/>
      <c r="B58" s="462"/>
      <c r="D58" s="462"/>
      <c r="O58" s="475"/>
      <c r="U58" s="462"/>
      <c r="AU58" s="476"/>
      <c r="AV58" s="476"/>
    </row>
    <row r="59" spans="1:48" s="474" customFormat="1" ht="9.75" customHeight="1" x14ac:dyDescent="0.25">
      <c r="O59" s="475"/>
      <c r="Y59" s="470"/>
      <c r="AU59" s="476"/>
      <c r="AV59" s="476"/>
    </row>
    <row r="60" spans="1:48" s="474" customFormat="1" ht="9.75" customHeight="1" x14ac:dyDescent="0.2">
      <c r="O60" s="475"/>
      <c r="AU60" s="476"/>
      <c r="AV60" s="476"/>
    </row>
    <row r="61" spans="1:48" s="474" customFormat="1" x14ac:dyDescent="0.2">
      <c r="A61" s="461"/>
      <c r="B61" s="462"/>
      <c r="D61" s="462"/>
      <c r="O61" s="475"/>
      <c r="AU61" s="476"/>
      <c r="AV61" s="476"/>
    </row>
    <row r="62" spans="1:48" s="474" customFormat="1" x14ac:dyDescent="0.2">
      <c r="A62" s="461"/>
      <c r="B62" s="462"/>
      <c r="D62" s="462"/>
      <c r="O62" s="475"/>
      <c r="AU62" s="476"/>
      <c r="AV62" s="476"/>
    </row>
    <row r="63" spans="1:48" s="474" customFormat="1" x14ac:dyDescent="0.2">
      <c r="A63" s="461"/>
      <c r="B63" s="462"/>
      <c r="D63" s="462"/>
      <c r="O63" s="475"/>
      <c r="AU63" s="476"/>
      <c r="AV63" s="476"/>
    </row>
    <row r="64" spans="1:48" s="474" customFormat="1" x14ac:dyDescent="0.2">
      <c r="O64" s="475"/>
      <c r="AU64" s="476"/>
      <c r="AV64" s="476"/>
    </row>
  </sheetData>
  <mergeCells count="11">
    <mergeCell ref="AQ1:AT1"/>
    <mergeCell ref="K1:N1"/>
    <mergeCell ref="O1:R1"/>
    <mergeCell ref="S1:V1"/>
    <mergeCell ref="W1:Z1"/>
    <mergeCell ref="AA1:AD1"/>
    <mergeCell ref="C1:F1"/>
    <mergeCell ref="G1:J1"/>
    <mergeCell ref="AE1:AH1"/>
    <mergeCell ref="AI1:AL1"/>
    <mergeCell ref="AM1:AP1"/>
  </mergeCells>
  <conditionalFormatting sqref="C2:AH2 G6:AH6 C10:AT10 G4:AH4 C5:AH5 C3:F3 K3:AT3 AM2:AT2 C7:AH9 AM4:AT9 C11:AH15 W16:AH17 C16:R18 S18:AD18 AM11:AT18">
    <cfRule type="cellIs" dxfId="1" priority="3" stopIfTrue="1" operator="between">
      <formula>220</formula>
      <formula>300</formula>
    </cfRule>
  </conditionalFormatting>
  <conditionalFormatting sqref="C2:AT18">
    <cfRule type="cellIs" dxfId="0" priority="1" stopIfTrue="1" operator="between">
      <formula>1</formula>
      <formula>95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2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37"/>
  <sheetViews>
    <sheetView zoomScaleNormal="100" zoomScaleSheetLayoutView="110" workbookViewId="0">
      <pane xSplit="2" ySplit="5" topLeftCell="C6" activePane="bottomRight" state="frozen"/>
      <selection activeCell="B6" sqref="B6:C12"/>
      <selection pane="topRight" activeCell="B6" sqref="B6:C12"/>
      <selection pane="bottomLeft" activeCell="B6" sqref="B6:C12"/>
      <selection pane="bottomRight" activeCell="B16" sqref="B16:H16"/>
    </sheetView>
  </sheetViews>
  <sheetFormatPr defaultRowHeight="12.75" x14ac:dyDescent="0.2"/>
  <cols>
    <col min="1" max="1" width="4.42578125" style="2" bestFit="1" customWidth="1"/>
    <col min="2" max="2" width="27.28515625" style="26" customWidth="1"/>
    <col min="3" max="3" width="4.28515625" style="25" bestFit="1" customWidth="1"/>
    <col min="4" max="4" width="6.28515625" style="25" bestFit="1" customWidth="1"/>
    <col min="5" max="8" width="6.28515625" style="25" customWidth="1"/>
    <col min="9" max="9" width="6.140625" style="25" bestFit="1" customWidth="1"/>
    <col min="10" max="10" width="7" style="25" bestFit="1" customWidth="1"/>
    <col min="11" max="11" width="6.28515625" style="25" bestFit="1" customWidth="1"/>
    <col min="12" max="12" width="6.5703125" style="25" bestFit="1" customWidth="1"/>
    <col min="13" max="13" width="5.85546875" style="25" bestFit="1" customWidth="1"/>
    <col min="14" max="16384" width="9.140625" style="2"/>
  </cols>
  <sheetData>
    <row r="1" spans="1:16" customFormat="1" ht="21" customHeight="1" x14ac:dyDescent="0.2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5"/>
      <c r="O1" s="45"/>
      <c r="P1" s="45"/>
    </row>
    <row r="2" spans="1:16" customFormat="1" ht="21" x14ac:dyDescent="0.2">
      <c r="A2" s="479" t="s">
        <v>77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5"/>
      <c r="O2" s="45"/>
      <c r="P2" s="45"/>
    </row>
    <row r="3" spans="1:16" customFormat="1" ht="13.5" customHeight="1" thickBot="1" x14ac:dyDescent="0.25">
      <c r="A3" s="91"/>
      <c r="B3" s="150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45"/>
      <c r="O3" s="45"/>
      <c r="P3" s="45"/>
    </row>
    <row r="4" spans="1:16" x14ac:dyDescent="0.2">
      <c r="A4" s="480" t="s">
        <v>35</v>
      </c>
      <c r="B4" s="236"/>
      <c r="C4" s="245" t="s">
        <v>35</v>
      </c>
      <c r="D4" s="245"/>
      <c r="E4" s="246" t="s">
        <v>39</v>
      </c>
      <c r="F4" s="246"/>
      <c r="G4" s="246"/>
      <c r="H4" s="246"/>
      <c r="I4" s="230" t="s">
        <v>31</v>
      </c>
      <c r="J4" s="230" t="s">
        <v>1</v>
      </c>
      <c r="K4" s="230" t="s">
        <v>43</v>
      </c>
      <c r="L4" s="230" t="s">
        <v>44</v>
      </c>
      <c r="M4" s="232" t="s">
        <v>11</v>
      </c>
    </row>
    <row r="5" spans="1:16" s="55" customFormat="1" x14ac:dyDescent="0.2">
      <c r="A5" s="481"/>
      <c r="B5" s="237" t="s">
        <v>5</v>
      </c>
      <c r="C5" s="247" t="s">
        <v>40</v>
      </c>
      <c r="D5" s="247" t="s">
        <v>32</v>
      </c>
      <c r="E5" s="231">
        <v>1</v>
      </c>
      <c r="F5" s="231">
        <v>2</v>
      </c>
      <c r="G5" s="231">
        <v>3</v>
      </c>
      <c r="H5" s="231">
        <v>4</v>
      </c>
      <c r="I5" s="231"/>
      <c r="J5" s="231"/>
      <c r="K5" s="231"/>
      <c r="L5" s="231"/>
      <c r="M5" s="233"/>
    </row>
    <row r="6" spans="1:16" s="55" customFormat="1" ht="18" x14ac:dyDescent="0.25">
      <c r="A6" s="248">
        <v>1</v>
      </c>
      <c r="B6" s="38" t="s">
        <v>15</v>
      </c>
      <c r="C6" s="39">
        <v>3</v>
      </c>
      <c r="D6" s="39">
        <v>3</v>
      </c>
      <c r="E6" s="40">
        <v>181</v>
      </c>
      <c r="F6" s="40">
        <v>207</v>
      </c>
      <c r="G6" s="40">
        <v>182</v>
      </c>
      <c r="H6" s="40">
        <v>184</v>
      </c>
      <c r="I6" s="244">
        <v>8</v>
      </c>
      <c r="J6" s="244">
        <f t="shared" ref="J6:J18" si="0">SUM(E6:H6)+I6*3-MIN(E6:H6)</f>
        <v>597</v>
      </c>
      <c r="K6" s="244">
        <f t="shared" ref="K6:K18" si="1">MAX(E6:H6)+I6</f>
        <v>215</v>
      </c>
      <c r="L6" s="258">
        <f t="shared" ref="L6:L18" si="2">ROUND(J6/3,0)</f>
        <v>199</v>
      </c>
      <c r="M6" s="249">
        <v>18</v>
      </c>
    </row>
    <row r="7" spans="1:16" s="55" customFormat="1" ht="18" x14ac:dyDescent="0.25">
      <c r="A7" s="248">
        <f>A6+1</f>
        <v>2</v>
      </c>
      <c r="B7" s="34" t="s">
        <v>59</v>
      </c>
      <c r="C7" s="35">
        <v>4</v>
      </c>
      <c r="D7" s="35">
        <v>1</v>
      </c>
      <c r="E7" s="36">
        <v>185</v>
      </c>
      <c r="F7" s="36">
        <v>178</v>
      </c>
      <c r="G7" s="36">
        <v>210</v>
      </c>
      <c r="H7" s="36">
        <v>185</v>
      </c>
      <c r="I7" s="36">
        <v>0</v>
      </c>
      <c r="J7" s="36">
        <f t="shared" si="0"/>
        <v>580</v>
      </c>
      <c r="K7" s="36">
        <f t="shared" si="1"/>
        <v>210</v>
      </c>
      <c r="L7" s="36">
        <f t="shared" si="2"/>
        <v>193</v>
      </c>
      <c r="M7" s="249">
        <v>16</v>
      </c>
    </row>
    <row r="8" spans="1:16" s="55" customFormat="1" ht="18" x14ac:dyDescent="0.25">
      <c r="A8" s="248">
        <f t="shared" ref="A8:A18" si="3">A7+1</f>
        <v>3</v>
      </c>
      <c r="B8" s="38" t="s">
        <v>13</v>
      </c>
      <c r="C8" s="39">
        <v>2</v>
      </c>
      <c r="D8" s="39">
        <v>1</v>
      </c>
      <c r="E8" s="257">
        <v>215</v>
      </c>
      <c r="F8" s="40">
        <v>167</v>
      </c>
      <c r="G8" s="40">
        <v>160</v>
      </c>
      <c r="H8" s="40">
        <v>165</v>
      </c>
      <c r="I8" s="40">
        <v>8</v>
      </c>
      <c r="J8" s="40">
        <f t="shared" si="0"/>
        <v>571</v>
      </c>
      <c r="K8" s="40">
        <f t="shared" si="1"/>
        <v>223</v>
      </c>
      <c r="L8" s="149">
        <f t="shared" si="2"/>
        <v>190</v>
      </c>
      <c r="M8" s="249">
        <v>14</v>
      </c>
    </row>
    <row r="9" spans="1:16" s="55" customFormat="1" ht="18" x14ac:dyDescent="0.25">
      <c r="A9" s="248">
        <f t="shared" si="3"/>
        <v>4</v>
      </c>
      <c r="B9" s="34" t="s">
        <v>12</v>
      </c>
      <c r="C9" s="35">
        <v>3</v>
      </c>
      <c r="D9" s="35">
        <v>2</v>
      </c>
      <c r="E9" s="36">
        <v>154</v>
      </c>
      <c r="F9" s="36">
        <v>200</v>
      </c>
      <c r="G9" s="36">
        <v>178</v>
      </c>
      <c r="H9" s="36">
        <v>170</v>
      </c>
      <c r="I9" s="36">
        <v>0</v>
      </c>
      <c r="J9" s="36">
        <f t="shared" si="0"/>
        <v>548</v>
      </c>
      <c r="K9" s="36">
        <f t="shared" si="1"/>
        <v>200</v>
      </c>
      <c r="L9" s="36">
        <f t="shared" si="2"/>
        <v>183</v>
      </c>
      <c r="M9" s="249">
        <v>12</v>
      </c>
    </row>
    <row r="10" spans="1:16" s="55" customFormat="1" ht="18" x14ac:dyDescent="0.25">
      <c r="A10" s="248">
        <f t="shared" si="3"/>
        <v>5</v>
      </c>
      <c r="B10" s="34" t="s">
        <v>16</v>
      </c>
      <c r="C10" s="35">
        <v>3</v>
      </c>
      <c r="D10" s="35">
        <v>4</v>
      </c>
      <c r="E10" s="36">
        <v>166</v>
      </c>
      <c r="F10" s="36">
        <v>180</v>
      </c>
      <c r="G10" s="36">
        <v>149</v>
      </c>
      <c r="H10" s="36">
        <v>181</v>
      </c>
      <c r="I10" s="36">
        <v>0</v>
      </c>
      <c r="J10" s="36">
        <f t="shared" si="0"/>
        <v>527</v>
      </c>
      <c r="K10" s="36">
        <f t="shared" si="1"/>
        <v>181</v>
      </c>
      <c r="L10" s="146">
        <f t="shared" si="2"/>
        <v>176</v>
      </c>
      <c r="M10" s="250">
        <v>10</v>
      </c>
    </row>
    <row r="11" spans="1:16" s="55" customFormat="1" ht="18" x14ac:dyDescent="0.25">
      <c r="A11" s="248">
        <f t="shared" si="3"/>
        <v>6</v>
      </c>
      <c r="B11" s="34" t="s">
        <v>74</v>
      </c>
      <c r="C11" s="35">
        <v>4</v>
      </c>
      <c r="D11" s="35">
        <v>2</v>
      </c>
      <c r="E11" s="36">
        <v>157</v>
      </c>
      <c r="F11" s="36">
        <v>202</v>
      </c>
      <c r="G11" s="36">
        <v>161</v>
      </c>
      <c r="H11" s="146">
        <v>141</v>
      </c>
      <c r="I11" s="146">
        <v>0</v>
      </c>
      <c r="J11" s="146">
        <f t="shared" si="0"/>
        <v>520</v>
      </c>
      <c r="K11" s="146">
        <f t="shared" si="1"/>
        <v>202</v>
      </c>
      <c r="L11" s="240">
        <f t="shared" si="2"/>
        <v>173</v>
      </c>
      <c r="M11" s="288">
        <v>8</v>
      </c>
    </row>
    <row r="12" spans="1:16" s="55" customFormat="1" ht="18" x14ac:dyDescent="0.25">
      <c r="A12" s="248">
        <f t="shared" si="3"/>
        <v>7</v>
      </c>
      <c r="B12" s="34" t="s">
        <v>34</v>
      </c>
      <c r="C12" s="35">
        <v>2</v>
      </c>
      <c r="D12" s="35">
        <v>2</v>
      </c>
      <c r="E12" s="36">
        <v>171</v>
      </c>
      <c r="F12" s="36">
        <v>169</v>
      </c>
      <c r="G12" s="36">
        <v>179</v>
      </c>
      <c r="H12" s="146">
        <v>160</v>
      </c>
      <c r="I12" s="146">
        <v>0</v>
      </c>
      <c r="J12" s="146">
        <f t="shared" si="0"/>
        <v>519</v>
      </c>
      <c r="K12" s="146">
        <f t="shared" si="1"/>
        <v>179</v>
      </c>
      <c r="L12" s="240">
        <f t="shared" si="2"/>
        <v>173</v>
      </c>
      <c r="M12" s="288">
        <v>8</v>
      </c>
    </row>
    <row r="13" spans="1:16" ht="19.5" customHeight="1" x14ac:dyDescent="0.25">
      <c r="A13" s="248">
        <f t="shared" si="3"/>
        <v>8</v>
      </c>
      <c r="B13" s="38" t="s">
        <v>20</v>
      </c>
      <c r="C13" s="148">
        <v>1</v>
      </c>
      <c r="D13" s="148">
        <v>1</v>
      </c>
      <c r="E13" s="149">
        <v>146</v>
      </c>
      <c r="F13" s="149">
        <v>156</v>
      </c>
      <c r="G13" s="149">
        <v>162</v>
      </c>
      <c r="H13" s="149">
        <v>167</v>
      </c>
      <c r="I13" s="149">
        <v>8</v>
      </c>
      <c r="J13" s="149">
        <f t="shared" si="0"/>
        <v>509</v>
      </c>
      <c r="K13" s="149">
        <f t="shared" si="1"/>
        <v>175</v>
      </c>
      <c r="L13" s="149">
        <f t="shared" si="2"/>
        <v>170</v>
      </c>
      <c r="M13" s="250">
        <v>6</v>
      </c>
    </row>
    <row r="14" spans="1:16" ht="19.5" customHeight="1" x14ac:dyDescent="0.25">
      <c r="A14" s="248">
        <f t="shared" si="3"/>
        <v>9</v>
      </c>
      <c r="B14" s="38" t="s">
        <v>14</v>
      </c>
      <c r="C14" s="148">
        <v>3</v>
      </c>
      <c r="D14" s="148">
        <v>1</v>
      </c>
      <c r="E14" s="149">
        <v>160</v>
      </c>
      <c r="F14" s="149">
        <v>123</v>
      </c>
      <c r="G14" s="149">
        <v>156</v>
      </c>
      <c r="H14" s="149">
        <v>164</v>
      </c>
      <c r="I14" s="149">
        <v>8</v>
      </c>
      <c r="J14" s="149">
        <f t="shared" si="0"/>
        <v>504</v>
      </c>
      <c r="K14" s="149">
        <f t="shared" si="1"/>
        <v>172</v>
      </c>
      <c r="L14" s="149">
        <f t="shared" si="2"/>
        <v>168</v>
      </c>
      <c r="M14" s="250">
        <v>5</v>
      </c>
    </row>
    <row r="15" spans="1:16" ht="19.5" customHeight="1" x14ac:dyDescent="0.25">
      <c r="A15" s="248">
        <f t="shared" si="3"/>
        <v>10</v>
      </c>
      <c r="B15" s="34" t="s">
        <v>18</v>
      </c>
      <c r="C15" s="35">
        <v>1</v>
      </c>
      <c r="D15" s="35">
        <v>3</v>
      </c>
      <c r="E15" s="36">
        <v>146</v>
      </c>
      <c r="F15" s="36">
        <v>156</v>
      </c>
      <c r="G15" s="36">
        <v>162</v>
      </c>
      <c r="H15" s="146">
        <v>167</v>
      </c>
      <c r="I15" s="146">
        <v>0</v>
      </c>
      <c r="J15" s="146">
        <f t="shared" si="0"/>
        <v>485</v>
      </c>
      <c r="K15" s="146">
        <f t="shared" si="1"/>
        <v>167</v>
      </c>
      <c r="L15" s="146">
        <f t="shared" si="2"/>
        <v>162</v>
      </c>
      <c r="M15" s="250">
        <v>4</v>
      </c>
    </row>
    <row r="16" spans="1:16" s="29" customFormat="1" ht="19.5" customHeight="1" x14ac:dyDescent="0.25">
      <c r="A16" s="248">
        <f t="shared" si="3"/>
        <v>11</v>
      </c>
      <c r="B16" s="38" t="s">
        <v>38</v>
      </c>
      <c r="C16" s="39">
        <v>1</v>
      </c>
      <c r="D16" s="39">
        <v>2</v>
      </c>
      <c r="E16" s="40">
        <v>112</v>
      </c>
      <c r="F16" s="40">
        <v>151</v>
      </c>
      <c r="G16" s="40">
        <v>157</v>
      </c>
      <c r="H16" s="149">
        <v>144</v>
      </c>
      <c r="I16" s="149">
        <v>8</v>
      </c>
      <c r="J16" s="149">
        <f t="shared" si="0"/>
        <v>476</v>
      </c>
      <c r="K16" s="149">
        <f t="shared" si="1"/>
        <v>165</v>
      </c>
      <c r="L16" s="149">
        <f t="shared" si="2"/>
        <v>159</v>
      </c>
      <c r="M16" s="250">
        <v>3</v>
      </c>
    </row>
    <row r="17" spans="1:13" ht="19.5" customHeight="1" x14ac:dyDescent="0.25">
      <c r="A17" s="248">
        <f t="shared" si="3"/>
        <v>12</v>
      </c>
      <c r="B17" s="38" t="s">
        <v>17</v>
      </c>
      <c r="C17" s="39">
        <v>2</v>
      </c>
      <c r="D17" s="39">
        <v>3</v>
      </c>
      <c r="E17" s="40">
        <v>137</v>
      </c>
      <c r="F17" s="40">
        <v>154</v>
      </c>
      <c r="G17" s="40">
        <v>114</v>
      </c>
      <c r="H17" s="40">
        <v>136</v>
      </c>
      <c r="I17" s="40">
        <v>8</v>
      </c>
      <c r="J17" s="40">
        <f t="shared" si="0"/>
        <v>451</v>
      </c>
      <c r="K17" s="40">
        <f t="shared" si="1"/>
        <v>162</v>
      </c>
      <c r="L17" s="40">
        <f t="shared" si="2"/>
        <v>150</v>
      </c>
      <c r="M17" s="249">
        <v>2</v>
      </c>
    </row>
    <row r="18" spans="1:13" ht="19.5" customHeight="1" thickBot="1" x14ac:dyDescent="0.3">
      <c r="A18" s="251">
        <f t="shared" si="3"/>
        <v>13</v>
      </c>
      <c r="B18" s="252" t="s">
        <v>33</v>
      </c>
      <c r="C18" s="253">
        <v>4</v>
      </c>
      <c r="D18" s="253">
        <v>3</v>
      </c>
      <c r="E18" s="254">
        <v>135</v>
      </c>
      <c r="F18" s="254">
        <v>168</v>
      </c>
      <c r="G18" s="254">
        <v>115</v>
      </c>
      <c r="H18" s="254">
        <v>104</v>
      </c>
      <c r="I18" s="254">
        <v>0</v>
      </c>
      <c r="J18" s="254">
        <f t="shared" si="0"/>
        <v>418</v>
      </c>
      <c r="K18" s="254">
        <f t="shared" si="1"/>
        <v>168</v>
      </c>
      <c r="L18" s="255">
        <f t="shared" si="2"/>
        <v>139</v>
      </c>
      <c r="M18" s="256">
        <v>1</v>
      </c>
    </row>
    <row r="20" spans="1:13" x14ac:dyDescent="0.2">
      <c r="A20" s="152"/>
      <c r="B20" s="153"/>
      <c r="C20" s="154"/>
      <c r="D20" s="154"/>
      <c r="E20" s="155"/>
      <c r="F20" s="155"/>
      <c r="G20" s="155"/>
      <c r="H20" s="155"/>
      <c r="I20" s="155"/>
      <c r="J20" s="155"/>
      <c r="K20" s="155"/>
      <c r="L20" s="155"/>
      <c r="M20" s="152"/>
    </row>
    <row r="21" spans="1:13" ht="21" x14ac:dyDescent="0.35">
      <c r="B21" s="135" t="str">
        <f>B8</f>
        <v>Чуруксаева Людмила</v>
      </c>
      <c r="C21" s="25" t="s">
        <v>45</v>
      </c>
      <c r="D21" s="69">
        <f>E8</f>
        <v>215</v>
      </c>
      <c r="E21" s="66" t="s">
        <v>41</v>
      </c>
      <c r="F21" s="67"/>
      <c r="G21" s="58"/>
      <c r="H21" s="58"/>
      <c r="I21" s="58"/>
      <c r="J21" s="58"/>
    </row>
    <row r="22" spans="1:13" ht="21" x14ac:dyDescent="0.35">
      <c r="B22" s="59"/>
      <c r="D22" s="70"/>
      <c r="E22" s="59"/>
      <c r="F22" s="58"/>
      <c r="G22" s="58"/>
      <c r="H22" s="58"/>
      <c r="I22" s="58"/>
      <c r="J22" s="58"/>
    </row>
    <row r="23" spans="1:13" s="61" customFormat="1" ht="21" x14ac:dyDescent="0.35">
      <c r="B23" s="243" t="str">
        <f>B6</f>
        <v>Дикушникова Ольга</v>
      </c>
      <c r="C23" s="64" t="s">
        <v>45</v>
      </c>
      <c r="D23" s="68">
        <f>L6</f>
        <v>199</v>
      </c>
      <c r="E23" s="60" t="s">
        <v>42</v>
      </c>
      <c r="F23" s="63"/>
      <c r="G23" s="63"/>
      <c r="H23" s="63"/>
      <c r="I23" s="63"/>
      <c r="J23" s="63"/>
      <c r="K23" s="64"/>
      <c r="L23" s="64"/>
      <c r="M23" s="64"/>
    </row>
    <row r="24" spans="1:13" ht="21" x14ac:dyDescent="0.35">
      <c r="B24" s="59"/>
      <c r="C24" s="58"/>
      <c r="D24" s="58"/>
      <c r="E24" s="58"/>
      <c r="F24" s="58"/>
      <c r="G24" s="58"/>
      <c r="H24" s="58"/>
      <c r="I24" s="58"/>
      <c r="J24" s="58"/>
    </row>
    <row r="25" spans="1:13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</sheetData>
  <mergeCells count="3">
    <mergeCell ref="A4:A5"/>
    <mergeCell ref="A1:M1"/>
    <mergeCell ref="A2:M2"/>
  </mergeCells>
  <pageMargins left="0.7" right="0.7" top="0.75" bottom="0.75" header="0.3" footer="0.3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27"/>
  <sheetViews>
    <sheetView zoomScaleNormal="100" zoomScaleSheetLayoutView="110" workbookViewId="0">
      <selection activeCell="L10" sqref="L10:L22"/>
    </sheetView>
  </sheetViews>
  <sheetFormatPr defaultRowHeight="12.75" x14ac:dyDescent="0.2"/>
  <cols>
    <col min="1" max="1" width="4.42578125" style="2" bestFit="1" customWidth="1"/>
    <col min="2" max="2" width="28.42578125" style="2" bestFit="1" customWidth="1"/>
    <col min="3" max="3" width="5.5703125" style="25" customWidth="1"/>
    <col min="4" max="4" width="6.42578125" style="25" bestFit="1" customWidth="1"/>
    <col min="5" max="8" width="7.140625" style="25" customWidth="1"/>
    <col min="9" max="9" width="6.140625" style="25" bestFit="1" customWidth="1"/>
    <col min="10" max="10" width="7" style="25" bestFit="1" customWidth="1"/>
    <col min="11" max="11" width="6.28515625" style="25" bestFit="1" customWidth="1"/>
    <col min="12" max="12" width="6.5703125" style="25" bestFit="1" customWidth="1"/>
    <col min="13" max="13" width="5.85546875" style="25" bestFit="1" customWidth="1"/>
    <col min="14" max="16384" width="9.140625" style="2"/>
  </cols>
  <sheetData>
    <row r="1" spans="1:16" customFormat="1" ht="21" customHeight="1" x14ac:dyDescent="0.2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5"/>
      <c r="O1" s="45"/>
      <c r="P1" s="45"/>
    </row>
    <row r="2" spans="1:16" customFormat="1" ht="21" x14ac:dyDescent="0.2">
      <c r="A2" s="479" t="s">
        <v>78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5"/>
      <c r="O2" s="45"/>
      <c r="P2" s="45"/>
    </row>
    <row r="3" spans="1:16" customFormat="1" ht="13.5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45"/>
      <c r="O3" s="45"/>
      <c r="P3" s="45"/>
    </row>
    <row r="4" spans="1:16" customFormat="1" ht="21" x14ac:dyDescent="0.2">
      <c r="A4" s="264"/>
      <c r="B4" s="272" t="s">
        <v>81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6"/>
      <c r="O4" s="45"/>
      <c r="P4" s="45"/>
    </row>
    <row r="5" spans="1:16" s="263" customFormat="1" ht="27" x14ac:dyDescent="0.45">
      <c r="A5" s="273" t="s">
        <v>80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8"/>
    </row>
    <row r="6" spans="1:16" ht="27" x14ac:dyDescent="0.45">
      <c r="A6" s="269"/>
      <c r="B6" s="274" t="s">
        <v>79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1"/>
    </row>
    <row r="7" spans="1:16" customFormat="1" ht="13.5" customHeight="1" x14ac:dyDescent="0.2">
      <c r="A7" s="229"/>
      <c r="B7" s="235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45"/>
      <c r="O7" s="45"/>
      <c r="P7" s="45"/>
    </row>
    <row r="8" spans="1:16" x14ac:dyDescent="0.2">
      <c r="A8" s="482" t="s">
        <v>35</v>
      </c>
      <c r="B8" s="259"/>
      <c r="C8" s="92" t="s">
        <v>35</v>
      </c>
      <c r="D8" s="92"/>
      <c r="E8" s="93" t="s">
        <v>39</v>
      </c>
      <c r="F8" s="93"/>
      <c r="G8" s="93"/>
      <c r="H8" s="93"/>
      <c r="I8" s="56" t="s">
        <v>31</v>
      </c>
      <c r="J8" s="56" t="s">
        <v>1</v>
      </c>
      <c r="K8" s="56" t="s">
        <v>43</v>
      </c>
      <c r="L8" s="56" t="s">
        <v>44</v>
      </c>
      <c r="M8" s="56" t="s">
        <v>11</v>
      </c>
    </row>
    <row r="9" spans="1:16" s="55" customFormat="1" x14ac:dyDescent="0.2">
      <c r="A9" s="482"/>
      <c r="B9" s="259" t="s">
        <v>5</v>
      </c>
      <c r="C9" s="71" t="s">
        <v>40</v>
      </c>
      <c r="D9" s="71" t="s">
        <v>32</v>
      </c>
      <c r="E9" s="56">
        <v>1</v>
      </c>
      <c r="F9" s="56">
        <v>2</v>
      </c>
      <c r="G9" s="56">
        <v>3</v>
      </c>
      <c r="H9" s="56">
        <v>4</v>
      </c>
      <c r="I9" s="56"/>
      <c r="J9" s="56"/>
      <c r="K9" s="56"/>
      <c r="L9" s="56"/>
      <c r="M9" s="56"/>
    </row>
    <row r="10" spans="1:16" s="55" customFormat="1" ht="18" x14ac:dyDescent="0.25">
      <c r="A10" s="33">
        <v>1</v>
      </c>
      <c r="B10" s="261" t="s">
        <v>19</v>
      </c>
      <c r="C10" s="260">
        <v>3</v>
      </c>
      <c r="D10" s="260">
        <v>2</v>
      </c>
      <c r="E10" s="262">
        <v>188</v>
      </c>
      <c r="F10" s="286">
        <v>223</v>
      </c>
      <c r="G10" s="262">
        <v>179</v>
      </c>
      <c r="H10" s="262">
        <v>192</v>
      </c>
      <c r="I10" s="262">
        <v>0</v>
      </c>
      <c r="J10" s="262">
        <f t="shared" ref="J10:J22" si="0">SUM(E10:H10)+I10*3-MIN(E10:H10)</f>
        <v>603</v>
      </c>
      <c r="K10" s="262">
        <f t="shared" ref="K10:K22" si="1">MAX(E10:H10)+I10</f>
        <v>223</v>
      </c>
      <c r="L10" s="286">
        <f t="shared" ref="L10:L22" si="2">ROUND(J10/3,0)</f>
        <v>201</v>
      </c>
      <c r="M10" s="260">
        <v>18</v>
      </c>
    </row>
    <row r="11" spans="1:16" s="55" customFormat="1" ht="18" x14ac:dyDescent="0.25">
      <c r="A11" s="33">
        <f>A10+1</f>
        <v>2</v>
      </c>
      <c r="B11" s="38" t="s">
        <v>14</v>
      </c>
      <c r="C11" s="148">
        <v>3</v>
      </c>
      <c r="D11" s="148">
        <v>3</v>
      </c>
      <c r="E11" s="149">
        <v>199</v>
      </c>
      <c r="F11" s="149">
        <v>163</v>
      </c>
      <c r="G11" s="149">
        <v>170</v>
      </c>
      <c r="H11" s="149">
        <v>168</v>
      </c>
      <c r="I11" s="149">
        <v>8</v>
      </c>
      <c r="J11" s="149">
        <f t="shared" si="0"/>
        <v>561</v>
      </c>
      <c r="K11" s="149">
        <f t="shared" si="1"/>
        <v>207</v>
      </c>
      <c r="L11" s="149">
        <f t="shared" si="2"/>
        <v>187</v>
      </c>
      <c r="M11" s="147">
        <v>16</v>
      </c>
    </row>
    <row r="12" spans="1:16" s="55" customFormat="1" ht="18" x14ac:dyDescent="0.25">
      <c r="A12" s="33">
        <f t="shared" ref="A12:A21" si="3">A11+1</f>
        <v>3</v>
      </c>
      <c r="B12" s="34" t="s">
        <v>12</v>
      </c>
      <c r="C12" s="35">
        <v>4</v>
      </c>
      <c r="D12" s="35">
        <v>1</v>
      </c>
      <c r="E12" s="36">
        <v>182</v>
      </c>
      <c r="F12" s="36">
        <v>194</v>
      </c>
      <c r="G12" s="36">
        <v>178</v>
      </c>
      <c r="H12" s="36">
        <v>177</v>
      </c>
      <c r="I12" s="36">
        <v>0</v>
      </c>
      <c r="J12" s="36">
        <f t="shared" si="0"/>
        <v>554</v>
      </c>
      <c r="K12" s="36">
        <f t="shared" si="1"/>
        <v>194</v>
      </c>
      <c r="L12" s="36">
        <f t="shared" si="2"/>
        <v>185</v>
      </c>
      <c r="M12" s="147">
        <v>14</v>
      </c>
    </row>
    <row r="13" spans="1:16" s="55" customFormat="1" ht="18" x14ac:dyDescent="0.25">
      <c r="A13" s="33">
        <f t="shared" si="3"/>
        <v>4</v>
      </c>
      <c r="B13" s="34" t="s">
        <v>59</v>
      </c>
      <c r="C13" s="35">
        <v>1</v>
      </c>
      <c r="D13" s="35">
        <v>4</v>
      </c>
      <c r="E13" s="36">
        <v>202</v>
      </c>
      <c r="F13" s="36">
        <v>161</v>
      </c>
      <c r="G13" s="36">
        <v>168</v>
      </c>
      <c r="H13" s="36">
        <v>147</v>
      </c>
      <c r="I13" s="36">
        <v>0</v>
      </c>
      <c r="J13" s="36">
        <f t="shared" si="0"/>
        <v>531</v>
      </c>
      <c r="K13" s="36">
        <f t="shared" si="1"/>
        <v>202</v>
      </c>
      <c r="L13" s="36">
        <f t="shared" si="2"/>
        <v>177</v>
      </c>
      <c r="M13" s="147">
        <v>12</v>
      </c>
    </row>
    <row r="14" spans="1:16" s="55" customFormat="1" ht="18" x14ac:dyDescent="0.25">
      <c r="A14" s="33">
        <f t="shared" si="3"/>
        <v>5</v>
      </c>
      <c r="B14" s="34" t="s">
        <v>74</v>
      </c>
      <c r="C14" s="35">
        <v>1</v>
      </c>
      <c r="D14" s="35">
        <v>3</v>
      </c>
      <c r="E14" s="36">
        <v>159</v>
      </c>
      <c r="F14" s="36">
        <v>193</v>
      </c>
      <c r="G14" s="36">
        <v>126</v>
      </c>
      <c r="H14" s="146">
        <v>176</v>
      </c>
      <c r="I14" s="146">
        <v>0</v>
      </c>
      <c r="J14" s="146">
        <f t="shared" si="0"/>
        <v>528</v>
      </c>
      <c r="K14" s="146">
        <f t="shared" si="1"/>
        <v>193</v>
      </c>
      <c r="L14" s="146">
        <f t="shared" si="2"/>
        <v>176</v>
      </c>
      <c r="M14" s="33">
        <v>10</v>
      </c>
    </row>
    <row r="15" spans="1:16" s="55" customFormat="1" ht="18" x14ac:dyDescent="0.25">
      <c r="A15" s="33">
        <f t="shared" si="3"/>
        <v>6</v>
      </c>
      <c r="B15" s="38" t="s">
        <v>15</v>
      </c>
      <c r="C15" s="39">
        <v>3</v>
      </c>
      <c r="D15" s="39">
        <v>1</v>
      </c>
      <c r="E15" s="40">
        <v>171</v>
      </c>
      <c r="F15" s="40">
        <v>149</v>
      </c>
      <c r="G15" s="40">
        <v>152</v>
      </c>
      <c r="H15" s="40">
        <v>173</v>
      </c>
      <c r="I15" s="40">
        <v>8</v>
      </c>
      <c r="J15" s="40">
        <f t="shared" si="0"/>
        <v>520</v>
      </c>
      <c r="K15" s="40">
        <f t="shared" si="1"/>
        <v>181</v>
      </c>
      <c r="L15" s="242">
        <f t="shared" si="2"/>
        <v>173</v>
      </c>
      <c r="M15" s="241">
        <v>8</v>
      </c>
    </row>
    <row r="16" spans="1:16" ht="19.5" customHeight="1" x14ac:dyDescent="0.25">
      <c r="A16" s="33">
        <f t="shared" si="3"/>
        <v>7</v>
      </c>
      <c r="B16" s="38" t="s">
        <v>13</v>
      </c>
      <c r="C16" s="39">
        <v>2</v>
      </c>
      <c r="D16" s="39">
        <v>3</v>
      </c>
      <c r="E16" s="36">
        <v>146</v>
      </c>
      <c r="F16" s="40">
        <v>157</v>
      </c>
      <c r="G16" s="40">
        <v>175</v>
      </c>
      <c r="H16" s="40">
        <v>163</v>
      </c>
      <c r="I16" s="40">
        <v>8</v>
      </c>
      <c r="J16" s="40">
        <f t="shared" si="0"/>
        <v>519</v>
      </c>
      <c r="K16" s="40">
        <f t="shared" si="1"/>
        <v>183</v>
      </c>
      <c r="L16" s="242">
        <f t="shared" si="2"/>
        <v>173</v>
      </c>
      <c r="M16" s="241">
        <v>8</v>
      </c>
    </row>
    <row r="17" spans="1:13" ht="19.5" customHeight="1" x14ac:dyDescent="0.25">
      <c r="A17" s="33">
        <f t="shared" si="3"/>
        <v>8</v>
      </c>
      <c r="B17" s="34" t="s">
        <v>33</v>
      </c>
      <c r="C17" s="35">
        <v>2</v>
      </c>
      <c r="D17" s="35">
        <v>1</v>
      </c>
      <c r="E17" s="36">
        <v>184</v>
      </c>
      <c r="F17" s="36">
        <v>155</v>
      </c>
      <c r="G17" s="36">
        <v>174</v>
      </c>
      <c r="H17" s="36">
        <v>145</v>
      </c>
      <c r="I17" s="36">
        <v>0</v>
      </c>
      <c r="J17" s="36">
        <f t="shared" si="0"/>
        <v>513</v>
      </c>
      <c r="K17" s="36">
        <f t="shared" si="1"/>
        <v>184</v>
      </c>
      <c r="L17" s="146">
        <f t="shared" si="2"/>
        <v>171</v>
      </c>
      <c r="M17" s="33">
        <v>6</v>
      </c>
    </row>
    <row r="18" spans="1:13" ht="19.5" customHeight="1" x14ac:dyDescent="0.25">
      <c r="A18" s="33">
        <f t="shared" si="3"/>
        <v>9</v>
      </c>
      <c r="B18" s="38" t="s">
        <v>20</v>
      </c>
      <c r="C18" s="148">
        <v>2</v>
      </c>
      <c r="D18" s="148">
        <v>2</v>
      </c>
      <c r="E18" s="149">
        <v>102</v>
      </c>
      <c r="F18" s="149">
        <v>171</v>
      </c>
      <c r="G18" s="149">
        <v>158</v>
      </c>
      <c r="H18" s="149">
        <v>155</v>
      </c>
      <c r="I18" s="149">
        <v>8</v>
      </c>
      <c r="J18" s="149">
        <f t="shared" si="0"/>
        <v>508</v>
      </c>
      <c r="K18" s="149">
        <f t="shared" si="1"/>
        <v>179</v>
      </c>
      <c r="L18" s="242">
        <f t="shared" si="2"/>
        <v>169</v>
      </c>
      <c r="M18" s="241">
        <v>5</v>
      </c>
    </row>
    <row r="19" spans="1:13" s="29" customFormat="1" ht="19.5" customHeight="1" x14ac:dyDescent="0.25">
      <c r="A19" s="33">
        <f t="shared" si="3"/>
        <v>10</v>
      </c>
      <c r="B19" s="34" t="s">
        <v>34</v>
      </c>
      <c r="C19" s="35">
        <v>4</v>
      </c>
      <c r="D19" s="35">
        <v>3</v>
      </c>
      <c r="E19" s="36">
        <v>200</v>
      </c>
      <c r="F19" s="36">
        <v>167</v>
      </c>
      <c r="G19" s="36">
        <v>140</v>
      </c>
      <c r="H19" s="146">
        <v>141</v>
      </c>
      <c r="I19" s="146">
        <v>0</v>
      </c>
      <c r="J19" s="146">
        <f t="shared" si="0"/>
        <v>508</v>
      </c>
      <c r="K19" s="146">
        <f t="shared" si="1"/>
        <v>200</v>
      </c>
      <c r="L19" s="240">
        <f t="shared" si="2"/>
        <v>169</v>
      </c>
      <c r="M19" s="241">
        <v>5</v>
      </c>
    </row>
    <row r="20" spans="1:13" ht="19.5" customHeight="1" x14ac:dyDescent="0.25">
      <c r="A20" s="33">
        <f t="shared" si="3"/>
        <v>11</v>
      </c>
      <c r="B20" s="34" t="s">
        <v>16</v>
      </c>
      <c r="C20" s="35">
        <v>1</v>
      </c>
      <c r="D20" s="35">
        <v>1</v>
      </c>
      <c r="E20" s="36">
        <v>156</v>
      </c>
      <c r="F20" s="36">
        <v>179</v>
      </c>
      <c r="G20" s="36">
        <v>163</v>
      </c>
      <c r="H20" s="36">
        <v>157</v>
      </c>
      <c r="I20" s="36">
        <v>0</v>
      </c>
      <c r="J20" s="36">
        <f t="shared" si="0"/>
        <v>499</v>
      </c>
      <c r="K20" s="36">
        <f t="shared" si="1"/>
        <v>179</v>
      </c>
      <c r="L20" s="146">
        <f t="shared" si="2"/>
        <v>166</v>
      </c>
      <c r="M20" s="33">
        <v>3</v>
      </c>
    </row>
    <row r="21" spans="1:13" ht="19.5" customHeight="1" x14ac:dyDescent="0.25">
      <c r="A21" s="33">
        <f t="shared" si="3"/>
        <v>12</v>
      </c>
      <c r="B21" s="38" t="s">
        <v>38</v>
      </c>
      <c r="C21" s="39">
        <v>1</v>
      </c>
      <c r="D21" s="39">
        <v>2</v>
      </c>
      <c r="E21" s="40">
        <v>107</v>
      </c>
      <c r="F21" s="40">
        <v>143</v>
      </c>
      <c r="G21" s="40">
        <v>131</v>
      </c>
      <c r="H21" s="149">
        <v>149</v>
      </c>
      <c r="I21" s="149">
        <v>8</v>
      </c>
      <c r="J21" s="149">
        <f t="shared" si="0"/>
        <v>447</v>
      </c>
      <c r="K21" s="149">
        <f t="shared" si="1"/>
        <v>157</v>
      </c>
      <c r="L21" s="149">
        <f t="shared" si="2"/>
        <v>149</v>
      </c>
      <c r="M21" s="147">
        <v>2</v>
      </c>
    </row>
    <row r="22" spans="1:13" ht="18" x14ac:dyDescent="0.25">
      <c r="A22" s="260">
        <v>13</v>
      </c>
      <c r="B22" s="34" t="s">
        <v>18</v>
      </c>
      <c r="C22" s="35">
        <v>4</v>
      </c>
      <c r="D22" s="35">
        <v>2</v>
      </c>
      <c r="E22" s="36">
        <v>163</v>
      </c>
      <c r="F22" s="36">
        <v>133</v>
      </c>
      <c r="G22" s="36">
        <v>125</v>
      </c>
      <c r="H22" s="146">
        <v>138</v>
      </c>
      <c r="I22" s="146">
        <v>0</v>
      </c>
      <c r="J22" s="146">
        <f t="shared" si="0"/>
        <v>434</v>
      </c>
      <c r="K22" s="146">
        <f t="shared" si="1"/>
        <v>163</v>
      </c>
      <c r="L22" s="146">
        <f t="shared" si="2"/>
        <v>145</v>
      </c>
      <c r="M22" s="147">
        <v>1</v>
      </c>
    </row>
    <row r="23" spans="1:13" x14ac:dyDescent="0.2">
      <c r="A23" s="15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21" x14ac:dyDescent="0.35">
      <c r="B24" s="135" t="str">
        <f>B11</f>
        <v>Оловянникова Елена</v>
      </c>
      <c r="C24" s="25" t="s">
        <v>45</v>
      </c>
      <c r="D24" s="234">
        <f>F10</f>
        <v>223</v>
      </c>
      <c r="E24" s="66" t="s">
        <v>41</v>
      </c>
      <c r="F24" s="67"/>
      <c r="G24" s="58"/>
      <c r="H24" s="58"/>
      <c r="I24" s="58"/>
      <c r="J24" s="58"/>
    </row>
    <row r="25" spans="1:13" ht="21" x14ac:dyDescent="0.35">
      <c r="B25" s="59"/>
      <c r="D25" s="70"/>
      <c r="E25" s="59"/>
      <c r="F25" s="58"/>
      <c r="G25" s="58"/>
      <c r="H25" s="58"/>
      <c r="I25" s="58"/>
      <c r="J25" s="58"/>
    </row>
    <row r="26" spans="1:13" s="61" customFormat="1" ht="21" x14ac:dyDescent="0.35">
      <c r="B26" s="243" t="str">
        <f>B11</f>
        <v>Оловянникова Елена</v>
      </c>
      <c r="C26" s="64" t="s">
        <v>45</v>
      </c>
      <c r="D26" s="68">
        <f>L10</f>
        <v>201</v>
      </c>
      <c r="E26" s="60" t="s">
        <v>42</v>
      </c>
      <c r="F26" s="63"/>
      <c r="G26" s="63"/>
      <c r="H26" s="63"/>
      <c r="I26" s="63"/>
      <c r="J26" s="63"/>
      <c r="K26" s="64"/>
      <c r="L26" s="64"/>
      <c r="M26" s="64"/>
    </row>
    <row r="27" spans="1:13" ht="21" x14ac:dyDescent="0.35">
      <c r="B27" s="59"/>
      <c r="C27" s="58"/>
      <c r="D27" s="58"/>
      <c r="E27" s="58"/>
      <c r="F27" s="58"/>
      <c r="G27" s="58"/>
      <c r="H27" s="58"/>
      <c r="I27" s="58"/>
      <c r="J27" s="58"/>
    </row>
  </sheetData>
  <mergeCells count="3">
    <mergeCell ref="A8:A9"/>
    <mergeCell ref="A1:M1"/>
    <mergeCell ref="A2:M2"/>
  </mergeCells>
  <pageMargins left="0.75" right="0.75" top="1" bottom="1" header="0.5" footer="0.5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24"/>
  <sheetViews>
    <sheetView zoomScale="90" zoomScaleNormal="90" zoomScaleSheetLayoutView="100" workbookViewId="0">
      <selection activeCell="A14" sqref="A14:IV14"/>
    </sheetView>
  </sheetViews>
  <sheetFormatPr defaultRowHeight="12.75" x14ac:dyDescent="0.2"/>
  <cols>
    <col min="1" max="1" width="3" bestFit="1" customWidth="1"/>
    <col min="2" max="2" width="26.42578125" bestFit="1" customWidth="1"/>
    <col min="3" max="3" width="4.28515625" bestFit="1" customWidth="1"/>
    <col min="4" max="4" width="6.42578125" bestFit="1" customWidth="1"/>
    <col min="5" max="5" width="4.42578125" customWidth="1"/>
    <col min="6" max="8" width="4.42578125" bestFit="1" customWidth="1"/>
    <col min="9" max="9" width="6" bestFit="1" customWidth="1"/>
    <col min="10" max="10" width="7" bestFit="1" customWidth="1"/>
    <col min="11" max="12" width="6.28515625" bestFit="1" customWidth="1"/>
    <col min="13" max="13" width="5.7109375" bestFit="1" customWidth="1"/>
    <col min="14" max="14" width="4.85546875" customWidth="1"/>
  </cols>
  <sheetData>
    <row r="1" spans="1:16" ht="21" customHeight="1" x14ac:dyDescent="0.2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5"/>
      <c r="O1" s="45"/>
      <c r="P1" s="45"/>
    </row>
    <row r="2" spans="1:16" ht="21" x14ac:dyDescent="0.2">
      <c r="A2" s="479" t="s">
        <v>83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5"/>
      <c r="O2" s="45"/>
      <c r="P2" s="45"/>
    </row>
    <row r="3" spans="1:16" ht="13.5" customHeight="1" thickBot="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45"/>
      <c r="O3" s="45"/>
      <c r="P3" s="45"/>
    </row>
    <row r="4" spans="1:16" x14ac:dyDescent="0.2">
      <c r="A4" s="480" t="s">
        <v>35</v>
      </c>
      <c r="B4" s="275" t="s">
        <v>5</v>
      </c>
      <c r="C4" s="276" t="s">
        <v>35</v>
      </c>
      <c r="D4" s="276"/>
      <c r="E4" s="277" t="s">
        <v>39</v>
      </c>
      <c r="F4" s="277"/>
      <c r="G4" s="277"/>
      <c r="H4" s="277"/>
      <c r="I4" s="230" t="s">
        <v>31</v>
      </c>
      <c r="J4" s="230" t="s">
        <v>1</v>
      </c>
      <c r="K4" s="230" t="s">
        <v>43</v>
      </c>
      <c r="L4" s="230" t="s">
        <v>44</v>
      </c>
      <c r="M4" s="232" t="s">
        <v>11</v>
      </c>
    </row>
    <row r="5" spans="1:16" x14ac:dyDescent="0.2">
      <c r="A5" s="481"/>
      <c r="B5" s="77"/>
      <c r="C5" s="71" t="s">
        <v>40</v>
      </c>
      <c r="D5" s="71" t="s">
        <v>32</v>
      </c>
      <c r="E5" s="56">
        <v>1</v>
      </c>
      <c r="F5" s="56">
        <v>2</v>
      </c>
      <c r="G5" s="56">
        <v>3</v>
      </c>
      <c r="H5" s="56">
        <v>4</v>
      </c>
      <c r="I5" s="56"/>
      <c r="J5" s="56"/>
      <c r="K5" s="56"/>
      <c r="L5" s="56"/>
      <c r="M5" s="233"/>
    </row>
    <row r="6" spans="1:16" s="120" customFormat="1" ht="15.75" x14ac:dyDescent="0.25">
      <c r="A6" s="132">
        <v>1</v>
      </c>
      <c r="B6" s="83" t="s">
        <v>59</v>
      </c>
      <c r="C6" s="30">
        <v>4</v>
      </c>
      <c r="D6" s="30">
        <v>3</v>
      </c>
      <c r="E6" s="87">
        <v>188</v>
      </c>
      <c r="F6" s="145">
        <v>213</v>
      </c>
      <c r="G6" s="87">
        <v>155</v>
      </c>
      <c r="H6" s="87">
        <v>177</v>
      </c>
      <c r="I6" s="278">
        <v>0</v>
      </c>
      <c r="J6" s="278">
        <f t="shared" ref="J6:J20" si="0">SUM(E6:H6)+I6*3-MIN(E6:H6)</f>
        <v>578</v>
      </c>
      <c r="K6" s="278">
        <f t="shared" ref="K6:K20" si="1">MAX(E6:H6)+I6</f>
        <v>213</v>
      </c>
      <c r="L6" s="162">
        <f t="shared" ref="L6:L20" si="2">ROUND(J6/3,0)</f>
        <v>193</v>
      </c>
      <c r="M6" s="31">
        <v>24</v>
      </c>
    </row>
    <row r="7" spans="1:16" s="120" customFormat="1" ht="15.75" x14ac:dyDescent="0.25">
      <c r="A7" s="132">
        <f>A6+1</f>
        <v>2</v>
      </c>
      <c r="B7" s="161" t="s">
        <v>18</v>
      </c>
      <c r="C7" s="30">
        <v>1</v>
      </c>
      <c r="D7" s="30">
        <v>2</v>
      </c>
      <c r="E7" s="87">
        <v>188</v>
      </c>
      <c r="F7" s="87">
        <v>162</v>
      </c>
      <c r="G7" s="87">
        <v>189</v>
      </c>
      <c r="H7" s="87">
        <v>139</v>
      </c>
      <c r="I7" s="278">
        <v>0</v>
      </c>
      <c r="J7" s="278">
        <f t="shared" si="0"/>
        <v>539</v>
      </c>
      <c r="K7" s="278">
        <f t="shared" si="1"/>
        <v>189</v>
      </c>
      <c r="L7" s="279">
        <f t="shared" si="2"/>
        <v>180</v>
      </c>
      <c r="M7" s="31">
        <v>21</v>
      </c>
    </row>
    <row r="8" spans="1:16" s="120" customFormat="1" ht="15.75" x14ac:dyDescent="0.25">
      <c r="A8" s="132">
        <f>A7+1</f>
        <v>3</v>
      </c>
      <c r="B8" s="84" t="s">
        <v>14</v>
      </c>
      <c r="C8" s="23">
        <v>1</v>
      </c>
      <c r="D8" s="23">
        <v>2</v>
      </c>
      <c r="E8" s="105">
        <v>187</v>
      </c>
      <c r="F8" s="105">
        <v>134</v>
      </c>
      <c r="G8" s="105">
        <v>168</v>
      </c>
      <c r="H8" s="105">
        <v>158</v>
      </c>
      <c r="I8" s="24">
        <v>8</v>
      </c>
      <c r="J8" s="24">
        <f t="shared" si="0"/>
        <v>537</v>
      </c>
      <c r="K8" s="24">
        <f t="shared" si="1"/>
        <v>195</v>
      </c>
      <c r="L8" s="289">
        <f t="shared" si="2"/>
        <v>179</v>
      </c>
      <c r="M8" s="290">
        <v>18</v>
      </c>
    </row>
    <row r="9" spans="1:16" s="120" customFormat="1" ht="15.75" x14ac:dyDescent="0.25">
      <c r="A9" s="132">
        <f>A8+1</f>
        <v>4</v>
      </c>
      <c r="B9" s="83" t="s">
        <v>33</v>
      </c>
      <c r="C9" s="30">
        <v>2</v>
      </c>
      <c r="D9" s="30">
        <v>3</v>
      </c>
      <c r="E9" s="87">
        <v>168</v>
      </c>
      <c r="F9" s="87">
        <v>197</v>
      </c>
      <c r="G9" s="87">
        <v>172</v>
      </c>
      <c r="H9" s="87">
        <v>150</v>
      </c>
      <c r="I9" s="53">
        <v>0</v>
      </c>
      <c r="J9" s="53">
        <f t="shared" si="0"/>
        <v>537</v>
      </c>
      <c r="K9" s="53">
        <f t="shared" si="1"/>
        <v>197</v>
      </c>
      <c r="L9" s="291">
        <f t="shared" si="2"/>
        <v>179</v>
      </c>
      <c r="M9" s="290">
        <v>18</v>
      </c>
    </row>
    <row r="10" spans="1:16" s="120" customFormat="1" ht="15.75" x14ac:dyDescent="0.25">
      <c r="A10" s="132">
        <f t="shared" ref="A10:A20" si="3">A9+1</f>
        <v>5</v>
      </c>
      <c r="B10" s="83" t="s">
        <v>12</v>
      </c>
      <c r="C10" s="30">
        <v>2</v>
      </c>
      <c r="D10" s="30">
        <v>2</v>
      </c>
      <c r="E10" s="87">
        <v>164</v>
      </c>
      <c r="F10" s="87">
        <v>198</v>
      </c>
      <c r="G10" s="87">
        <v>174</v>
      </c>
      <c r="H10" s="87">
        <v>153</v>
      </c>
      <c r="I10" s="53">
        <v>0</v>
      </c>
      <c r="J10" s="53">
        <f t="shared" si="0"/>
        <v>536</v>
      </c>
      <c r="K10" s="53">
        <f t="shared" si="1"/>
        <v>198</v>
      </c>
      <c r="L10" s="291">
        <f t="shared" si="2"/>
        <v>179</v>
      </c>
      <c r="M10" s="290">
        <v>18</v>
      </c>
    </row>
    <row r="11" spans="1:16" s="120" customFormat="1" ht="15.75" x14ac:dyDescent="0.25">
      <c r="A11" s="132">
        <f t="shared" si="3"/>
        <v>6</v>
      </c>
      <c r="B11" s="84" t="s">
        <v>20</v>
      </c>
      <c r="C11" s="23">
        <v>3</v>
      </c>
      <c r="D11" s="23">
        <v>2</v>
      </c>
      <c r="E11" s="105">
        <v>167</v>
      </c>
      <c r="F11" s="105">
        <v>201</v>
      </c>
      <c r="G11" s="105">
        <v>124</v>
      </c>
      <c r="H11" s="105">
        <v>139</v>
      </c>
      <c r="I11" s="24">
        <v>8</v>
      </c>
      <c r="J11" s="24">
        <f t="shared" si="0"/>
        <v>531</v>
      </c>
      <c r="K11" s="24">
        <f t="shared" si="1"/>
        <v>209</v>
      </c>
      <c r="L11" s="289">
        <f t="shared" si="2"/>
        <v>177</v>
      </c>
      <c r="M11" s="290">
        <v>12</v>
      </c>
    </row>
    <row r="12" spans="1:16" s="120" customFormat="1" ht="15.75" x14ac:dyDescent="0.25">
      <c r="A12" s="132">
        <f t="shared" si="3"/>
        <v>7</v>
      </c>
      <c r="B12" s="83" t="s">
        <v>16</v>
      </c>
      <c r="C12" s="30">
        <v>3</v>
      </c>
      <c r="D12" s="30">
        <v>3</v>
      </c>
      <c r="E12" s="87">
        <v>175</v>
      </c>
      <c r="F12" s="87">
        <v>175</v>
      </c>
      <c r="G12" s="87">
        <v>180</v>
      </c>
      <c r="H12" s="87">
        <v>140</v>
      </c>
      <c r="I12" s="53">
        <v>0</v>
      </c>
      <c r="J12" s="53">
        <f t="shared" si="0"/>
        <v>530</v>
      </c>
      <c r="K12" s="53">
        <f t="shared" si="1"/>
        <v>180</v>
      </c>
      <c r="L12" s="291">
        <f t="shared" si="2"/>
        <v>177</v>
      </c>
      <c r="M12" s="290">
        <v>12</v>
      </c>
    </row>
    <row r="13" spans="1:16" s="120" customFormat="1" ht="15.75" x14ac:dyDescent="0.25">
      <c r="A13" s="132">
        <f t="shared" si="3"/>
        <v>8</v>
      </c>
      <c r="B13" s="84" t="s">
        <v>13</v>
      </c>
      <c r="C13" s="23">
        <v>3</v>
      </c>
      <c r="D13" s="23">
        <v>1</v>
      </c>
      <c r="E13" s="105">
        <v>183</v>
      </c>
      <c r="F13" s="105">
        <v>136</v>
      </c>
      <c r="G13" s="105">
        <v>171</v>
      </c>
      <c r="H13" s="105">
        <v>147</v>
      </c>
      <c r="I13" s="24">
        <v>8</v>
      </c>
      <c r="J13" s="24">
        <f t="shared" si="0"/>
        <v>525</v>
      </c>
      <c r="K13" s="24">
        <f t="shared" si="1"/>
        <v>191</v>
      </c>
      <c r="L13" s="97">
        <f t="shared" si="2"/>
        <v>175</v>
      </c>
      <c r="M13" s="31">
        <v>8</v>
      </c>
    </row>
    <row r="14" spans="1:16" s="120" customFormat="1" ht="15.75" x14ac:dyDescent="0.25">
      <c r="A14" s="132">
        <f t="shared" si="3"/>
        <v>9</v>
      </c>
      <c r="B14" s="83" t="s">
        <v>56</v>
      </c>
      <c r="C14" s="30">
        <v>3</v>
      </c>
      <c r="D14" s="30">
        <v>4</v>
      </c>
      <c r="E14" s="87">
        <v>195</v>
      </c>
      <c r="F14" s="87">
        <v>140</v>
      </c>
      <c r="G14" s="87">
        <v>181</v>
      </c>
      <c r="H14" s="87">
        <v>147</v>
      </c>
      <c r="I14" s="53">
        <v>0</v>
      </c>
      <c r="J14" s="53">
        <f t="shared" si="0"/>
        <v>523</v>
      </c>
      <c r="K14" s="53">
        <f t="shared" si="1"/>
        <v>195</v>
      </c>
      <c r="L14" s="90">
        <f t="shared" si="2"/>
        <v>174</v>
      </c>
      <c r="M14" s="31">
        <v>7</v>
      </c>
    </row>
    <row r="15" spans="1:16" s="120" customFormat="1" ht="15.75" x14ac:dyDescent="0.25">
      <c r="A15" s="132">
        <f t="shared" si="3"/>
        <v>10</v>
      </c>
      <c r="B15" s="83" t="s">
        <v>74</v>
      </c>
      <c r="C15" s="30">
        <v>4</v>
      </c>
      <c r="D15" s="30">
        <v>1</v>
      </c>
      <c r="E15" s="87">
        <v>165</v>
      </c>
      <c r="F15" s="87">
        <v>155</v>
      </c>
      <c r="G15" s="87">
        <v>178</v>
      </c>
      <c r="H15" s="87">
        <v>163</v>
      </c>
      <c r="I15" s="53">
        <v>0</v>
      </c>
      <c r="J15" s="53">
        <f t="shared" si="0"/>
        <v>506</v>
      </c>
      <c r="K15" s="53">
        <f t="shared" si="1"/>
        <v>178</v>
      </c>
      <c r="L15" s="90">
        <f t="shared" si="2"/>
        <v>169</v>
      </c>
      <c r="M15" s="31">
        <v>6</v>
      </c>
    </row>
    <row r="16" spans="1:16" s="120" customFormat="1" ht="15.75" x14ac:dyDescent="0.25">
      <c r="A16" s="132">
        <f t="shared" si="3"/>
        <v>11</v>
      </c>
      <c r="B16" s="83" t="s">
        <v>34</v>
      </c>
      <c r="C16" s="30">
        <v>2</v>
      </c>
      <c r="D16" s="30">
        <v>1</v>
      </c>
      <c r="E16" s="87">
        <v>163</v>
      </c>
      <c r="F16" s="87">
        <v>173</v>
      </c>
      <c r="G16" s="87">
        <v>138</v>
      </c>
      <c r="H16" s="87">
        <v>154</v>
      </c>
      <c r="I16" s="53">
        <v>0</v>
      </c>
      <c r="J16" s="53">
        <f t="shared" si="0"/>
        <v>490</v>
      </c>
      <c r="K16" s="53">
        <f t="shared" si="1"/>
        <v>173</v>
      </c>
      <c r="L16" s="90">
        <f t="shared" si="2"/>
        <v>163</v>
      </c>
      <c r="M16" s="31">
        <v>5</v>
      </c>
    </row>
    <row r="17" spans="1:13" s="120" customFormat="1" ht="15.75" x14ac:dyDescent="0.25">
      <c r="A17" s="132">
        <f t="shared" si="3"/>
        <v>12</v>
      </c>
      <c r="B17" s="84" t="s">
        <v>15</v>
      </c>
      <c r="C17" s="23">
        <v>4</v>
      </c>
      <c r="D17" s="23">
        <v>4</v>
      </c>
      <c r="E17" s="105">
        <v>124</v>
      </c>
      <c r="F17" s="105">
        <v>130</v>
      </c>
      <c r="G17" s="105">
        <v>125</v>
      </c>
      <c r="H17" s="105">
        <v>194</v>
      </c>
      <c r="I17" s="24">
        <v>8</v>
      </c>
      <c r="J17" s="24">
        <f t="shared" si="0"/>
        <v>473</v>
      </c>
      <c r="K17" s="24">
        <f t="shared" si="1"/>
        <v>202</v>
      </c>
      <c r="L17" s="97">
        <f t="shared" si="2"/>
        <v>158</v>
      </c>
      <c r="M17" s="31">
        <v>4</v>
      </c>
    </row>
    <row r="18" spans="1:13" s="120" customFormat="1" ht="15.75" x14ac:dyDescent="0.25">
      <c r="A18" s="132">
        <f t="shared" si="3"/>
        <v>13</v>
      </c>
      <c r="B18" s="84" t="s">
        <v>17</v>
      </c>
      <c r="C18" s="23">
        <v>2</v>
      </c>
      <c r="D18" s="23">
        <v>4</v>
      </c>
      <c r="E18" s="105">
        <v>123</v>
      </c>
      <c r="F18" s="105">
        <v>137</v>
      </c>
      <c r="G18" s="105">
        <v>167</v>
      </c>
      <c r="H18" s="105">
        <v>110</v>
      </c>
      <c r="I18" s="24">
        <v>8</v>
      </c>
      <c r="J18" s="24">
        <f t="shared" si="0"/>
        <v>451</v>
      </c>
      <c r="K18" s="24">
        <f t="shared" si="1"/>
        <v>175</v>
      </c>
      <c r="L18" s="97">
        <f t="shared" si="2"/>
        <v>150</v>
      </c>
      <c r="M18" s="31">
        <v>3</v>
      </c>
    </row>
    <row r="19" spans="1:13" s="120" customFormat="1" ht="15.75" x14ac:dyDescent="0.25">
      <c r="A19" s="132">
        <f t="shared" si="3"/>
        <v>14</v>
      </c>
      <c r="B19" s="84" t="s">
        <v>55</v>
      </c>
      <c r="C19" s="23">
        <v>4</v>
      </c>
      <c r="D19" s="23">
        <v>2</v>
      </c>
      <c r="E19" s="105">
        <v>138</v>
      </c>
      <c r="F19" s="105">
        <v>103</v>
      </c>
      <c r="G19" s="105">
        <v>120</v>
      </c>
      <c r="H19" s="105">
        <v>141</v>
      </c>
      <c r="I19" s="24">
        <v>8</v>
      </c>
      <c r="J19" s="24">
        <f t="shared" si="0"/>
        <v>423</v>
      </c>
      <c r="K19" s="24">
        <f t="shared" si="1"/>
        <v>149</v>
      </c>
      <c r="L19" s="97">
        <f t="shared" si="2"/>
        <v>141</v>
      </c>
      <c r="M19" s="31">
        <v>2</v>
      </c>
    </row>
    <row r="20" spans="1:13" ht="15.75" x14ac:dyDescent="0.25">
      <c r="A20" s="132">
        <f t="shared" si="3"/>
        <v>15</v>
      </c>
      <c r="B20" s="84" t="s">
        <v>82</v>
      </c>
      <c r="C20" s="51">
        <v>1</v>
      </c>
      <c r="D20" s="51">
        <v>3</v>
      </c>
      <c r="E20" s="86">
        <v>117</v>
      </c>
      <c r="F20" s="86">
        <v>93</v>
      </c>
      <c r="G20" s="86">
        <v>101</v>
      </c>
      <c r="H20" s="86">
        <v>125</v>
      </c>
      <c r="I20" s="52">
        <v>8</v>
      </c>
      <c r="J20" s="52">
        <f t="shared" si="0"/>
        <v>367</v>
      </c>
      <c r="K20" s="52">
        <f t="shared" si="1"/>
        <v>133</v>
      </c>
      <c r="L20" s="89">
        <f t="shared" si="2"/>
        <v>122</v>
      </c>
      <c r="M20" s="99">
        <v>1</v>
      </c>
    </row>
    <row r="21" spans="1:13" ht="15.75" x14ac:dyDescent="0.25">
      <c r="A21" s="158"/>
      <c r="B21" s="159"/>
      <c r="C21" s="154"/>
      <c r="D21" s="154"/>
      <c r="E21" s="281"/>
      <c r="F21" s="281"/>
      <c r="G21" s="281"/>
      <c r="H21" s="281"/>
      <c r="I21" s="155"/>
      <c r="J21" s="155"/>
      <c r="K21" s="155"/>
      <c r="L21" s="160"/>
      <c r="M21" s="282"/>
    </row>
    <row r="22" spans="1:13" ht="21" x14ac:dyDescent="0.35">
      <c r="A22" s="61"/>
      <c r="B22" s="65" t="str">
        <f>B6</f>
        <v>Черный Сергей</v>
      </c>
      <c r="C22" s="25"/>
      <c r="D22" s="69">
        <f>F6</f>
        <v>213</v>
      </c>
      <c r="E22" s="66" t="s">
        <v>41</v>
      </c>
      <c r="F22" s="67"/>
      <c r="G22" s="58"/>
      <c r="H22" s="58"/>
      <c r="I22" s="58"/>
      <c r="J22" s="58"/>
      <c r="K22" s="25"/>
      <c r="L22" s="25"/>
      <c r="M22" s="25"/>
    </row>
    <row r="23" spans="1:13" ht="21" x14ac:dyDescent="0.35">
      <c r="B23" s="57"/>
      <c r="C23" s="25"/>
      <c r="D23" s="70"/>
      <c r="E23" s="59"/>
      <c r="F23" s="58"/>
      <c r="G23" s="58"/>
      <c r="H23" s="58"/>
      <c r="I23" s="58"/>
      <c r="J23" s="58"/>
      <c r="K23" s="25"/>
      <c r="L23" s="25"/>
      <c r="M23" s="25"/>
    </row>
    <row r="24" spans="1:13" s="61" customFormat="1" ht="21" x14ac:dyDescent="0.35">
      <c r="B24" s="243" t="str">
        <f>B6</f>
        <v>Черный Сергей</v>
      </c>
      <c r="C24" s="64" t="s">
        <v>45</v>
      </c>
      <c r="D24" s="68">
        <f>L6</f>
        <v>193</v>
      </c>
      <c r="E24" s="60" t="s">
        <v>42</v>
      </c>
      <c r="F24" s="63"/>
      <c r="G24" s="63"/>
      <c r="H24" s="63"/>
      <c r="I24" s="63"/>
      <c r="J24" s="63"/>
      <c r="K24" s="64"/>
      <c r="L24" s="64"/>
      <c r="M24" s="64"/>
    </row>
  </sheetData>
  <mergeCells count="3">
    <mergeCell ref="A1:M1"/>
    <mergeCell ref="A2:M2"/>
    <mergeCell ref="A4:A5"/>
  </mergeCells>
  <pageMargins left="0.70866141732283461" right="0.70866141732283461" top="0.74803149606299213" bottom="0.7480314960629921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4"/>
  <sheetViews>
    <sheetView zoomScale="90" zoomScaleNormal="90" zoomScaleSheetLayoutView="100" workbookViewId="0">
      <pane xSplit="2" ySplit="1" topLeftCell="C2" activePane="bottomRight" state="frozen"/>
      <selection activeCell="B6" sqref="B6:C12"/>
      <selection pane="topRight" activeCell="B6" sqref="B6:C12"/>
      <selection pane="bottomLeft" activeCell="B6" sqref="B6:C12"/>
      <selection pane="bottomRight" activeCell="L17" sqref="L17:L18"/>
    </sheetView>
  </sheetViews>
  <sheetFormatPr defaultRowHeight="12.75" x14ac:dyDescent="0.2"/>
  <cols>
    <col min="1" max="1" width="3" bestFit="1" customWidth="1"/>
    <col min="2" max="2" width="27.140625" customWidth="1"/>
    <col min="3" max="3" width="4.28515625" bestFit="1" customWidth="1"/>
    <col min="4" max="8" width="6.85546875" customWidth="1"/>
    <col min="9" max="9" width="6" bestFit="1" customWidth="1"/>
    <col min="10" max="10" width="7" bestFit="1" customWidth="1"/>
    <col min="11" max="12" width="6.28515625" bestFit="1" customWidth="1"/>
    <col min="13" max="13" width="5.7109375" bestFit="1" customWidth="1"/>
  </cols>
  <sheetData>
    <row r="1" spans="1:13" ht="21" x14ac:dyDescent="0.2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</row>
    <row r="2" spans="1:13" s="4" customFormat="1" ht="21" x14ac:dyDescent="0.25">
      <c r="A2" s="479" t="s">
        <v>86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3" s="4" customFormat="1" ht="2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4" customFormat="1" ht="18" x14ac:dyDescent="0.25">
      <c r="A4" s="28"/>
      <c r="B4" s="77"/>
      <c r="C4" s="92" t="s">
        <v>35</v>
      </c>
      <c r="D4" s="92"/>
      <c r="E4" s="93" t="s">
        <v>39</v>
      </c>
      <c r="F4" s="93"/>
      <c r="G4" s="93"/>
      <c r="H4" s="93"/>
      <c r="I4" s="94"/>
      <c r="J4" s="94"/>
      <c r="K4" s="94"/>
      <c r="L4" s="94"/>
      <c r="M4" s="94"/>
    </row>
    <row r="5" spans="1:13" s="4" customFormat="1" ht="18" x14ac:dyDescent="0.25">
      <c r="A5" s="28" t="s">
        <v>35</v>
      </c>
      <c r="B5" s="77" t="s">
        <v>5</v>
      </c>
      <c r="C5" s="71" t="s">
        <v>40</v>
      </c>
      <c r="D5" s="71" t="s">
        <v>32</v>
      </c>
      <c r="E5" s="56">
        <v>1</v>
      </c>
      <c r="F5" s="56">
        <v>2</v>
      </c>
      <c r="G5" s="56">
        <v>3</v>
      </c>
      <c r="H5" s="56">
        <v>4</v>
      </c>
      <c r="I5" s="56" t="s">
        <v>31</v>
      </c>
      <c r="J5" s="56" t="s">
        <v>1</v>
      </c>
      <c r="K5" s="56" t="s">
        <v>43</v>
      </c>
      <c r="L5" s="56" t="s">
        <v>44</v>
      </c>
      <c r="M5" s="56" t="s">
        <v>11</v>
      </c>
    </row>
    <row r="6" spans="1:13" s="5" customFormat="1" ht="18" x14ac:dyDescent="0.25">
      <c r="A6" s="180">
        <v>1</v>
      </c>
      <c r="B6" s="83" t="s">
        <v>74</v>
      </c>
      <c r="C6" s="30">
        <v>4</v>
      </c>
      <c r="D6" s="30">
        <v>2</v>
      </c>
      <c r="E6" s="87">
        <v>143</v>
      </c>
      <c r="F6" s="87">
        <v>151</v>
      </c>
      <c r="G6" s="284">
        <v>218</v>
      </c>
      <c r="H6" s="87">
        <v>201</v>
      </c>
      <c r="I6" s="53">
        <v>0</v>
      </c>
      <c r="J6" s="53">
        <f t="shared" ref="J6:J18" si="0">SUM(E6:H6)+I6*3-MIN(E6:H6)</f>
        <v>570</v>
      </c>
      <c r="K6" s="53">
        <f t="shared" ref="K6:K18" si="1">MAX(E6:H6)+I6</f>
        <v>218</v>
      </c>
      <c r="L6" s="285">
        <f t="shared" ref="L6:L18" si="2">ROUND(J6/3,0)</f>
        <v>190</v>
      </c>
      <c r="M6" s="30">
        <v>18</v>
      </c>
    </row>
    <row r="7" spans="1:13" s="5" customFormat="1" ht="18" x14ac:dyDescent="0.25">
      <c r="A7" s="180">
        <f>A6+1</f>
        <v>2</v>
      </c>
      <c r="B7" s="83" t="s">
        <v>18</v>
      </c>
      <c r="C7" s="30">
        <v>4</v>
      </c>
      <c r="D7" s="30">
        <v>1</v>
      </c>
      <c r="E7" s="87">
        <v>186</v>
      </c>
      <c r="F7" s="87">
        <v>169</v>
      </c>
      <c r="G7" s="87">
        <v>141</v>
      </c>
      <c r="H7" s="105">
        <v>212</v>
      </c>
      <c r="I7" s="53">
        <v>0</v>
      </c>
      <c r="J7" s="53">
        <f t="shared" si="0"/>
        <v>567</v>
      </c>
      <c r="K7" s="53">
        <f t="shared" si="1"/>
        <v>212</v>
      </c>
      <c r="L7" s="90">
        <f t="shared" si="2"/>
        <v>189</v>
      </c>
      <c r="M7" s="30">
        <v>16</v>
      </c>
    </row>
    <row r="8" spans="1:13" s="5" customFormat="1" ht="18" x14ac:dyDescent="0.25">
      <c r="A8" s="180">
        <f>A7+1</f>
        <v>3</v>
      </c>
      <c r="B8" s="83" t="s">
        <v>59</v>
      </c>
      <c r="C8" s="30">
        <v>4</v>
      </c>
      <c r="D8" s="30">
        <v>3</v>
      </c>
      <c r="E8" s="87">
        <v>164</v>
      </c>
      <c r="F8" s="87">
        <v>171</v>
      </c>
      <c r="G8" s="87">
        <v>185</v>
      </c>
      <c r="H8" s="87">
        <v>155</v>
      </c>
      <c r="I8" s="53">
        <v>0</v>
      </c>
      <c r="J8" s="53">
        <f t="shared" si="0"/>
        <v>520</v>
      </c>
      <c r="K8" s="53">
        <f t="shared" si="1"/>
        <v>185</v>
      </c>
      <c r="L8" s="90">
        <f t="shared" si="2"/>
        <v>173</v>
      </c>
      <c r="M8" s="30">
        <v>14</v>
      </c>
    </row>
    <row r="9" spans="1:13" s="5" customFormat="1" ht="18" x14ac:dyDescent="0.25">
      <c r="A9" s="181">
        <f t="shared" ref="A9:A18" si="3">A8+1</f>
        <v>4</v>
      </c>
      <c r="B9" s="84" t="s">
        <v>17</v>
      </c>
      <c r="C9" s="23">
        <v>2</v>
      </c>
      <c r="D9" s="23">
        <v>3</v>
      </c>
      <c r="E9" s="105">
        <v>127</v>
      </c>
      <c r="F9" s="105">
        <v>140</v>
      </c>
      <c r="G9" s="105">
        <v>151</v>
      </c>
      <c r="H9" s="105">
        <v>202</v>
      </c>
      <c r="I9" s="24">
        <v>8</v>
      </c>
      <c r="J9" s="24">
        <f t="shared" si="0"/>
        <v>517</v>
      </c>
      <c r="K9" s="24">
        <f t="shared" si="1"/>
        <v>210</v>
      </c>
      <c r="L9" s="97">
        <f t="shared" si="2"/>
        <v>172</v>
      </c>
      <c r="M9" s="23">
        <v>12</v>
      </c>
    </row>
    <row r="10" spans="1:13" s="5" customFormat="1" ht="18" x14ac:dyDescent="0.25">
      <c r="A10" s="181">
        <f t="shared" si="3"/>
        <v>5</v>
      </c>
      <c r="B10" s="84" t="s">
        <v>13</v>
      </c>
      <c r="C10" s="23">
        <v>3</v>
      </c>
      <c r="D10" s="23">
        <v>1</v>
      </c>
      <c r="E10" s="105">
        <v>158</v>
      </c>
      <c r="F10" s="105">
        <v>177</v>
      </c>
      <c r="G10" s="105">
        <v>138</v>
      </c>
      <c r="H10" s="105">
        <v>142</v>
      </c>
      <c r="I10" s="24">
        <v>8</v>
      </c>
      <c r="J10" s="24">
        <f t="shared" si="0"/>
        <v>501</v>
      </c>
      <c r="K10" s="24">
        <f t="shared" si="1"/>
        <v>185</v>
      </c>
      <c r="L10" s="97">
        <f t="shared" si="2"/>
        <v>167</v>
      </c>
      <c r="M10" s="23">
        <v>10</v>
      </c>
    </row>
    <row r="11" spans="1:13" s="5" customFormat="1" ht="18" x14ac:dyDescent="0.25">
      <c r="A11" s="181">
        <f t="shared" si="3"/>
        <v>6</v>
      </c>
      <c r="B11" s="84" t="s">
        <v>15</v>
      </c>
      <c r="C11" s="23">
        <v>4</v>
      </c>
      <c r="D11" s="23">
        <v>4</v>
      </c>
      <c r="E11" s="105">
        <v>108</v>
      </c>
      <c r="F11" s="105">
        <v>143</v>
      </c>
      <c r="G11" s="105">
        <v>193</v>
      </c>
      <c r="H11" s="105">
        <v>134</v>
      </c>
      <c r="I11" s="24">
        <v>8</v>
      </c>
      <c r="J11" s="24">
        <f t="shared" si="0"/>
        <v>494</v>
      </c>
      <c r="K11" s="24">
        <f t="shared" si="1"/>
        <v>201</v>
      </c>
      <c r="L11" s="97">
        <f t="shared" si="2"/>
        <v>165</v>
      </c>
      <c r="M11" s="23">
        <v>8</v>
      </c>
    </row>
    <row r="12" spans="1:13" s="5" customFormat="1" ht="18" x14ac:dyDescent="0.25">
      <c r="A12" s="180">
        <f>A11+1</f>
        <v>7</v>
      </c>
      <c r="B12" s="83" t="s">
        <v>12</v>
      </c>
      <c r="C12" s="30">
        <v>2</v>
      </c>
      <c r="D12" s="30">
        <v>1</v>
      </c>
      <c r="E12" s="87">
        <v>180</v>
      </c>
      <c r="F12" s="87">
        <v>148</v>
      </c>
      <c r="G12" s="87">
        <v>143</v>
      </c>
      <c r="H12" s="87">
        <v>151</v>
      </c>
      <c r="I12" s="53">
        <v>0</v>
      </c>
      <c r="J12" s="53">
        <f t="shared" si="0"/>
        <v>479</v>
      </c>
      <c r="K12" s="53">
        <f t="shared" si="1"/>
        <v>180</v>
      </c>
      <c r="L12" s="90">
        <f t="shared" si="2"/>
        <v>160</v>
      </c>
      <c r="M12" s="30">
        <v>7</v>
      </c>
    </row>
    <row r="13" spans="1:13" s="5" customFormat="1" ht="18" x14ac:dyDescent="0.25">
      <c r="A13" s="181">
        <f t="shared" si="3"/>
        <v>8</v>
      </c>
      <c r="B13" s="84" t="s">
        <v>38</v>
      </c>
      <c r="C13" s="23">
        <v>3</v>
      </c>
      <c r="D13" s="23">
        <v>5</v>
      </c>
      <c r="E13" s="105">
        <v>135</v>
      </c>
      <c r="F13" s="105">
        <v>148</v>
      </c>
      <c r="G13" s="105">
        <v>168</v>
      </c>
      <c r="H13" s="105">
        <v>90</v>
      </c>
      <c r="I13" s="24">
        <v>8</v>
      </c>
      <c r="J13" s="24">
        <f t="shared" si="0"/>
        <v>475</v>
      </c>
      <c r="K13" s="24">
        <f t="shared" si="1"/>
        <v>176</v>
      </c>
      <c r="L13" s="289">
        <f t="shared" si="2"/>
        <v>158</v>
      </c>
      <c r="M13" s="292">
        <v>6</v>
      </c>
    </row>
    <row r="14" spans="1:13" s="5" customFormat="1" ht="18" x14ac:dyDescent="0.25">
      <c r="A14" s="181">
        <f t="shared" si="3"/>
        <v>9</v>
      </c>
      <c r="B14" s="84" t="s">
        <v>20</v>
      </c>
      <c r="C14" s="23">
        <v>3</v>
      </c>
      <c r="D14" s="23">
        <v>4</v>
      </c>
      <c r="E14" s="105">
        <v>175</v>
      </c>
      <c r="F14" s="105">
        <v>138</v>
      </c>
      <c r="G14" s="105">
        <v>137</v>
      </c>
      <c r="H14" s="105">
        <v>134</v>
      </c>
      <c r="I14" s="24">
        <v>8</v>
      </c>
      <c r="J14" s="24">
        <f t="shared" si="0"/>
        <v>474</v>
      </c>
      <c r="K14" s="24">
        <f t="shared" si="1"/>
        <v>183</v>
      </c>
      <c r="L14" s="289">
        <f t="shared" si="2"/>
        <v>158</v>
      </c>
      <c r="M14" s="292">
        <v>6</v>
      </c>
    </row>
    <row r="15" spans="1:13" s="5" customFormat="1" ht="18" x14ac:dyDescent="0.25">
      <c r="A15" s="180">
        <f>A14+1</f>
        <v>10</v>
      </c>
      <c r="B15" s="83" t="s">
        <v>34</v>
      </c>
      <c r="C15" s="30">
        <v>2</v>
      </c>
      <c r="D15" s="30">
        <v>2</v>
      </c>
      <c r="E15" s="87">
        <v>137</v>
      </c>
      <c r="F15" s="87">
        <v>167</v>
      </c>
      <c r="G15" s="87">
        <v>155</v>
      </c>
      <c r="H15" s="87">
        <v>141</v>
      </c>
      <c r="I15" s="53">
        <v>0</v>
      </c>
      <c r="J15" s="53">
        <f t="shared" si="0"/>
        <v>463</v>
      </c>
      <c r="K15" s="53">
        <f t="shared" si="1"/>
        <v>167</v>
      </c>
      <c r="L15" s="90">
        <f t="shared" si="2"/>
        <v>154</v>
      </c>
      <c r="M15" s="30">
        <v>4</v>
      </c>
    </row>
    <row r="16" spans="1:13" s="5" customFormat="1" ht="18" x14ac:dyDescent="0.25">
      <c r="A16" s="180">
        <f>A15+1</f>
        <v>11</v>
      </c>
      <c r="B16" s="83" t="s">
        <v>33</v>
      </c>
      <c r="C16" s="30">
        <v>2</v>
      </c>
      <c r="D16" s="30">
        <v>4</v>
      </c>
      <c r="E16" s="87">
        <v>132</v>
      </c>
      <c r="F16" s="87">
        <v>126</v>
      </c>
      <c r="G16" s="87">
        <v>170</v>
      </c>
      <c r="H16" s="87">
        <v>157</v>
      </c>
      <c r="I16" s="53">
        <v>0</v>
      </c>
      <c r="J16" s="53">
        <f t="shared" si="0"/>
        <v>459</v>
      </c>
      <c r="K16" s="53">
        <f t="shared" si="1"/>
        <v>170</v>
      </c>
      <c r="L16" s="90">
        <f t="shared" si="2"/>
        <v>153</v>
      </c>
      <c r="M16" s="30">
        <v>3</v>
      </c>
    </row>
    <row r="17" spans="1:13" s="5" customFormat="1" ht="18" x14ac:dyDescent="0.25">
      <c r="A17" s="181">
        <f t="shared" si="3"/>
        <v>12</v>
      </c>
      <c r="B17" s="84" t="s">
        <v>84</v>
      </c>
      <c r="C17" s="23">
        <v>3</v>
      </c>
      <c r="D17" s="23">
        <v>2</v>
      </c>
      <c r="E17" s="105">
        <v>132</v>
      </c>
      <c r="F17" s="105">
        <v>132</v>
      </c>
      <c r="G17" s="105">
        <v>137</v>
      </c>
      <c r="H17" s="105">
        <v>147</v>
      </c>
      <c r="I17" s="24">
        <v>8</v>
      </c>
      <c r="J17" s="24">
        <f t="shared" si="0"/>
        <v>440</v>
      </c>
      <c r="K17" s="24">
        <f t="shared" si="1"/>
        <v>155</v>
      </c>
      <c r="L17" s="97">
        <f t="shared" si="2"/>
        <v>147</v>
      </c>
      <c r="M17" s="23">
        <v>2</v>
      </c>
    </row>
    <row r="18" spans="1:13" s="5" customFormat="1" ht="18" x14ac:dyDescent="0.25">
      <c r="A18" s="181">
        <f t="shared" si="3"/>
        <v>13</v>
      </c>
      <c r="B18" s="84" t="s">
        <v>85</v>
      </c>
      <c r="C18" s="23">
        <v>3</v>
      </c>
      <c r="D18" s="23">
        <v>3</v>
      </c>
      <c r="E18" s="105">
        <v>147</v>
      </c>
      <c r="F18" s="105">
        <v>123</v>
      </c>
      <c r="G18" s="105">
        <v>113</v>
      </c>
      <c r="H18" s="105">
        <v>121</v>
      </c>
      <c r="I18" s="24">
        <v>8</v>
      </c>
      <c r="J18" s="24">
        <f t="shared" si="0"/>
        <v>415</v>
      </c>
      <c r="K18" s="24">
        <f t="shared" si="1"/>
        <v>155</v>
      </c>
      <c r="L18" s="97">
        <f t="shared" si="2"/>
        <v>138</v>
      </c>
      <c r="M18" s="23">
        <v>1</v>
      </c>
    </row>
    <row r="19" spans="1:13" s="120" customFormat="1" x14ac:dyDescent="0.2"/>
    <row r="20" spans="1:13" s="120" customFormat="1" x14ac:dyDescent="0.2">
      <c r="A20" s="26"/>
    </row>
    <row r="21" spans="1:13" s="120" customFormat="1" x14ac:dyDescent="0.2">
      <c r="A21" s="26"/>
    </row>
    <row r="22" spans="1:13" ht="21" x14ac:dyDescent="0.35">
      <c r="A22" s="61"/>
      <c r="B22" s="65" t="str">
        <f>B6</f>
        <v>Ермолаев Кирилл</v>
      </c>
      <c r="C22" s="25"/>
      <c r="D22" s="69">
        <f>G6</f>
        <v>218</v>
      </c>
      <c r="E22" s="66" t="s">
        <v>41</v>
      </c>
      <c r="F22" s="67"/>
      <c r="G22" s="58"/>
      <c r="H22" s="58"/>
      <c r="I22" s="58"/>
      <c r="J22" s="58"/>
      <c r="K22" s="25"/>
      <c r="L22" s="25"/>
      <c r="M22" s="25"/>
    </row>
    <row r="23" spans="1:13" ht="21" x14ac:dyDescent="0.35">
      <c r="B23" s="57"/>
      <c r="C23" s="25"/>
      <c r="D23" s="70"/>
      <c r="E23" s="59"/>
      <c r="F23" s="58"/>
      <c r="G23" s="58"/>
      <c r="H23" s="58"/>
      <c r="I23" s="58"/>
      <c r="J23" s="58"/>
      <c r="K23" s="25"/>
      <c r="L23" s="25"/>
      <c r="M23" s="25"/>
    </row>
    <row r="24" spans="1:13" ht="21" x14ac:dyDescent="0.35">
      <c r="B24" s="62" t="str">
        <f>B6</f>
        <v>Ермолаев Кирилл</v>
      </c>
      <c r="C24" s="64"/>
      <c r="D24" s="68">
        <f>L6</f>
        <v>190</v>
      </c>
      <c r="E24" s="60" t="s">
        <v>42</v>
      </c>
      <c r="F24" s="63"/>
      <c r="G24" s="63"/>
      <c r="H24" s="63"/>
      <c r="I24" s="63"/>
      <c r="J24" s="63"/>
      <c r="K24" s="64"/>
      <c r="L24" s="64"/>
      <c r="M24" s="64"/>
    </row>
  </sheetData>
  <mergeCells count="2">
    <mergeCell ref="A1:M1"/>
    <mergeCell ref="A2:M2"/>
  </mergeCells>
  <pageMargins left="0.75" right="0.75" top="1" bottom="1" header="0.5" footer="0.5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2"/>
  <sheetViews>
    <sheetView workbookViewId="0">
      <pane xSplit="2" ySplit="1" topLeftCell="C2" activePane="bottomRight" state="frozen"/>
      <selection activeCell="B6" sqref="B6:C12"/>
      <selection pane="topRight" activeCell="B6" sqref="B6:C12"/>
      <selection pane="bottomLeft" activeCell="B6" sqref="B6:C12"/>
      <selection pane="bottomRight" activeCell="L13" sqref="L13:L14"/>
    </sheetView>
  </sheetViews>
  <sheetFormatPr defaultRowHeight="12.75" x14ac:dyDescent="0.2"/>
  <cols>
    <col min="1" max="1" width="3" bestFit="1" customWidth="1"/>
    <col min="2" max="2" width="26.42578125" bestFit="1" customWidth="1"/>
    <col min="3" max="3" width="6.140625" customWidth="1"/>
    <col min="4" max="4" width="6.42578125" bestFit="1" customWidth="1"/>
    <col min="5" max="8" width="8.5703125" bestFit="1" customWidth="1"/>
    <col min="9" max="9" width="6" bestFit="1" customWidth="1"/>
    <col min="10" max="10" width="8.7109375" bestFit="1" customWidth="1"/>
    <col min="11" max="12" width="6.28515625" bestFit="1" customWidth="1"/>
    <col min="13" max="13" width="5.7109375" bestFit="1" customWidth="1"/>
  </cols>
  <sheetData>
    <row r="1" spans="1:14" ht="21" x14ac:dyDescent="0.2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</row>
    <row r="2" spans="1:14" ht="21" x14ac:dyDescent="0.2">
      <c r="A2" s="479" t="s">
        <v>87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4" ht="21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4" ht="18" x14ac:dyDescent="0.25">
      <c r="A4" s="28"/>
      <c r="B4" s="77"/>
      <c r="C4" s="92" t="s">
        <v>35</v>
      </c>
      <c r="D4" s="92"/>
      <c r="E4" s="93" t="s">
        <v>39</v>
      </c>
      <c r="F4" s="93"/>
      <c r="G4" s="93"/>
      <c r="H4" s="93"/>
      <c r="I4" s="94"/>
      <c r="J4" s="94"/>
      <c r="K4" s="94"/>
      <c r="L4" s="94"/>
      <c r="M4" s="94"/>
    </row>
    <row r="5" spans="1:14" x14ac:dyDescent="0.2">
      <c r="A5" s="28" t="s">
        <v>35</v>
      </c>
      <c r="B5" s="77" t="s">
        <v>5</v>
      </c>
      <c r="C5" s="71" t="s">
        <v>40</v>
      </c>
      <c r="D5" s="71" t="s">
        <v>32</v>
      </c>
      <c r="E5" s="56">
        <v>1</v>
      </c>
      <c r="F5" s="56">
        <v>2</v>
      </c>
      <c r="G5" s="56">
        <v>3</v>
      </c>
      <c r="H5" s="56">
        <v>4</v>
      </c>
      <c r="I5" s="56" t="s">
        <v>31</v>
      </c>
      <c r="J5" s="56" t="s">
        <v>1</v>
      </c>
      <c r="K5" s="56" t="s">
        <v>43</v>
      </c>
      <c r="L5" s="56" t="s">
        <v>44</v>
      </c>
      <c r="M5" s="56" t="s">
        <v>11</v>
      </c>
    </row>
    <row r="6" spans="1:14" ht="15.75" x14ac:dyDescent="0.25">
      <c r="A6" s="180">
        <v>1</v>
      </c>
      <c r="B6" s="84" t="s">
        <v>20</v>
      </c>
      <c r="C6" s="23">
        <v>3</v>
      </c>
      <c r="D6" s="23">
        <v>1</v>
      </c>
      <c r="E6" s="105">
        <v>170</v>
      </c>
      <c r="F6" s="105">
        <v>162</v>
      </c>
      <c r="G6" s="293">
        <v>212</v>
      </c>
      <c r="H6" s="105">
        <v>171</v>
      </c>
      <c r="I6" s="24">
        <v>8</v>
      </c>
      <c r="J6" s="24">
        <f t="shared" ref="J6:J16" si="0">SUM(E6:H6)+I6*3-MIN(E6:H6)</f>
        <v>577</v>
      </c>
      <c r="K6" s="24">
        <f t="shared" ref="K6:K16" si="1">MAX(E6:H6)+I6</f>
        <v>220</v>
      </c>
      <c r="L6" s="294">
        <f t="shared" ref="L6:L16" si="2">ROUND(J6/3,0)</f>
        <v>192</v>
      </c>
      <c r="M6" s="23">
        <v>14</v>
      </c>
      <c r="N6" s="2"/>
    </row>
    <row r="7" spans="1:14" ht="15.75" x14ac:dyDescent="0.25">
      <c r="A7" s="180">
        <f>A6+1</f>
        <v>2</v>
      </c>
      <c r="B7" s="84" t="s">
        <v>15</v>
      </c>
      <c r="C7" s="23">
        <v>1</v>
      </c>
      <c r="D7" s="23">
        <v>1</v>
      </c>
      <c r="E7" s="105">
        <v>156</v>
      </c>
      <c r="F7" s="105">
        <v>159</v>
      </c>
      <c r="G7" s="105">
        <v>176</v>
      </c>
      <c r="H7" s="105">
        <v>194</v>
      </c>
      <c r="I7" s="24">
        <v>8</v>
      </c>
      <c r="J7" s="24">
        <f t="shared" si="0"/>
        <v>553</v>
      </c>
      <c r="K7" s="24">
        <f t="shared" si="1"/>
        <v>202</v>
      </c>
      <c r="L7" s="97">
        <f t="shared" si="2"/>
        <v>184</v>
      </c>
      <c r="M7" s="23">
        <v>12</v>
      </c>
    </row>
    <row r="8" spans="1:14" ht="15.75" x14ac:dyDescent="0.25">
      <c r="A8" s="180">
        <f>A7+1</f>
        <v>3</v>
      </c>
      <c r="B8" s="83" t="s">
        <v>74</v>
      </c>
      <c r="C8" s="30">
        <v>4</v>
      </c>
      <c r="D8" s="30">
        <v>3</v>
      </c>
      <c r="E8" s="87">
        <v>197</v>
      </c>
      <c r="F8" s="87">
        <v>171</v>
      </c>
      <c r="G8" s="87">
        <v>150</v>
      </c>
      <c r="H8" s="87">
        <v>159</v>
      </c>
      <c r="I8" s="53">
        <v>0</v>
      </c>
      <c r="J8" s="53">
        <f t="shared" si="0"/>
        <v>527</v>
      </c>
      <c r="K8" s="53">
        <f t="shared" si="1"/>
        <v>197</v>
      </c>
      <c r="L8" s="90">
        <f t="shared" si="2"/>
        <v>176</v>
      </c>
      <c r="M8" s="30">
        <v>10</v>
      </c>
      <c r="N8" s="2"/>
    </row>
    <row r="9" spans="1:14" ht="15.75" x14ac:dyDescent="0.25">
      <c r="A9" s="180">
        <f t="shared" ref="A9:A16" si="3">A8+1</f>
        <v>4</v>
      </c>
      <c r="B9" s="83" t="s">
        <v>33</v>
      </c>
      <c r="C9" s="30">
        <v>3</v>
      </c>
      <c r="D9" s="30">
        <v>3</v>
      </c>
      <c r="E9" s="87">
        <v>188</v>
      </c>
      <c r="F9" s="87">
        <v>162</v>
      </c>
      <c r="G9" s="87">
        <v>169</v>
      </c>
      <c r="H9" s="87">
        <v>167</v>
      </c>
      <c r="I9" s="53">
        <v>0</v>
      </c>
      <c r="J9" s="53">
        <f t="shared" si="0"/>
        <v>524</v>
      </c>
      <c r="K9" s="53">
        <f t="shared" si="1"/>
        <v>188</v>
      </c>
      <c r="L9" s="90">
        <f t="shared" si="2"/>
        <v>175</v>
      </c>
      <c r="M9" s="30">
        <v>8</v>
      </c>
    </row>
    <row r="10" spans="1:14" ht="15.75" x14ac:dyDescent="0.25">
      <c r="A10" s="180">
        <f t="shared" si="3"/>
        <v>5</v>
      </c>
      <c r="B10" s="83" t="s">
        <v>59</v>
      </c>
      <c r="C10" s="30">
        <v>4</v>
      </c>
      <c r="D10" s="30">
        <v>1</v>
      </c>
      <c r="E10" s="87">
        <v>181</v>
      </c>
      <c r="F10" s="87">
        <v>151</v>
      </c>
      <c r="G10" s="87">
        <v>167</v>
      </c>
      <c r="H10" s="87">
        <v>162</v>
      </c>
      <c r="I10" s="53">
        <v>0</v>
      </c>
      <c r="J10" s="53">
        <f t="shared" si="0"/>
        <v>510</v>
      </c>
      <c r="K10" s="53">
        <f t="shared" si="1"/>
        <v>181</v>
      </c>
      <c r="L10" s="90">
        <f t="shared" si="2"/>
        <v>170</v>
      </c>
      <c r="M10" s="30">
        <v>7</v>
      </c>
    </row>
    <row r="11" spans="1:14" ht="15.75" x14ac:dyDescent="0.25">
      <c r="A11" s="180">
        <f t="shared" si="3"/>
        <v>6</v>
      </c>
      <c r="B11" s="84" t="s">
        <v>14</v>
      </c>
      <c r="C11" s="23">
        <v>2</v>
      </c>
      <c r="D11" s="23">
        <v>3</v>
      </c>
      <c r="E11" s="105">
        <v>131</v>
      </c>
      <c r="F11" s="105">
        <v>179</v>
      </c>
      <c r="G11" s="105">
        <v>139</v>
      </c>
      <c r="H11" s="105">
        <v>166</v>
      </c>
      <c r="I11" s="24">
        <v>8</v>
      </c>
      <c r="J11" s="24">
        <f t="shared" si="0"/>
        <v>508</v>
      </c>
      <c r="K11" s="24">
        <f t="shared" si="1"/>
        <v>187</v>
      </c>
      <c r="L11" s="97">
        <f t="shared" si="2"/>
        <v>169</v>
      </c>
      <c r="M11" s="23">
        <v>6</v>
      </c>
    </row>
    <row r="12" spans="1:14" ht="15.75" x14ac:dyDescent="0.25">
      <c r="A12" s="180">
        <f t="shared" si="3"/>
        <v>7</v>
      </c>
      <c r="B12" s="84" t="s">
        <v>13</v>
      </c>
      <c r="C12" s="23">
        <v>2</v>
      </c>
      <c r="D12" s="23">
        <v>2</v>
      </c>
      <c r="E12" s="105">
        <v>121</v>
      </c>
      <c r="F12" s="105">
        <v>155</v>
      </c>
      <c r="G12" s="105">
        <v>162</v>
      </c>
      <c r="H12" s="105">
        <v>158</v>
      </c>
      <c r="I12" s="24">
        <v>8</v>
      </c>
      <c r="J12" s="24">
        <f t="shared" si="0"/>
        <v>499</v>
      </c>
      <c r="K12" s="24">
        <f t="shared" si="1"/>
        <v>170</v>
      </c>
      <c r="L12" s="97">
        <f t="shared" si="2"/>
        <v>166</v>
      </c>
      <c r="M12" s="23">
        <v>5</v>
      </c>
    </row>
    <row r="13" spans="1:14" ht="15.75" x14ac:dyDescent="0.25">
      <c r="A13" s="180">
        <f t="shared" si="3"/>
        <v>8</v>
      </c>
      <c r="B13" s="84" t="s">
        <v>84</v>
      </c>
      <c r="C13" s="23">
        <v>3</v>
      </c>
      <c r="D13" s="23">
        <v>2</v>
      </c>
      <c r="E13" s="105">
        <v>159</v>
      </c>
      <c r="F13" s="105">
        <v>119</v>
      </c>
      <c r="G13" s="105">
        <v>126</v>
      </c>
      <c r="H13" s="105">
        <v>148</v>
      </c>
      <c r="I13" s="24">
        <v>8</v>
      </c>
      <c r="J13" s="24">
        <f t="shared" si="0"/>
        <v>457</v>
      </c>
      <c r="K13" s="24">
        <f t="shared" si="1"/>
        <v>167</v>
      </c>
      <c r="L13" s="97">
        <f t="shared" si="2"/>
        <v>152</v>
      </c>
      <c r="M13" s="23">
        <v>4</v>
      </c>
    </row>
    <row r="14" spans="1:14" ht="15.75" x14ac:dyDescent="0.25">
      <c r="A14" s="180">
        <f t="shared" si="3"/>
        <v>9</v>
      </c>
      <c r="B14" s="84" t="s">
        <v>85</v>
      </c>
      <c r="C14" s="23">
        <v>2</v>
      </c>
      <c r="D14" s="23">
        <v>3</v>
      </c>
      <c r="E14" s="105">
        <v>133</v>
      </c>
      <c r="F14" s="105">
        <v>124</v>
      </c>
      <c r="G14" s="105">
        <v>162</v>
      </c>
      <c r="H14" s="105">
        <v>148</v>
      </c>
      <c r="I14" s="24">
        <v>8</v>
      </c>
      <c r="J14" s="24">
        <f t="shared" si="0"/>
        <v>467</v>
      </c>
      <c r="K14" s="24">
        <f t="shared" si="1"/>
        <v>170</v>
      </c>
      <c r="L14" s="97">
        <f t="shared" si="2"/>
        <v>156</v>
      </c>
      <c r="M14" s="23">
        <v>3</v>
      </c>
    </row>
    <row r="15" spans="1:14" ht="15.75" x14ac:dyDescent="0.25">
      <c r="A15" s="180">
        <f t="shared" si="3"/>
        <v>10</v>
      </c>
      <c r="B15" s="84" t="s">
        <v>38</v>
      </c>
      <c r="C15" s="23">
        <v>1</v>
      </c>
      <c r="D15" s="23">
        <v>1</v>
      </c>
      <c r="E15" s="105">
        <v>107</v>
      </c>
      <c r="F15" s="105">
        <v>138</v>
      </c>
      <c r="G15" s="105">
        <v>116</v>
      </c>
      <c r="H15" s="105">
        <v>146</v>
      </c>
      <c r="I15" s="24">
        <v>8</v>
      </c>
      <c r="J15" s="24">
        <f t="shared" si="0"/>
        <v>424</v>
      </c>
      <c r="K15" s="24">
        <f t="shared" si="1"/>
        <v>154</v>
      </c>
      <c r="L15" s="97">
        <f t="shared" si="2"/>
        <v>141</v>
      </c>
      <c r="M15" s="23">
        <v>2</v>
      </c>
    </row>
    <row r="16" spans="1:14" ht="15.75" x14ac:dyDescent="0.25">
      <c r="A16" s="180">
        <f t="shared" si="3"/>
        <v>11</v>
      </c>
      <c r="B16" s="83" t="s">
        <v>18</v>
      </c>
      <c r="C16" s="30">
        <v>4</v>
      </c>
      <c r="D16" s="30">
        <v>2</v>
      </c>
      <c r="E16" s="87">
        <v>123</v>
      </c>
      <c r="F16" s="87">
        <v>147</v>
      </c>
      <c r="G16" s="87">
        <v>126</v>
      </c>
      <c r="H16" s="105">
        <v>149</v>
      </c>
      <c r="I16" s="53">
        <v>0</v>
      </c>
      <c r="J16" s="53">
        <f t="shared" si="0"/>
        <v>422</v>
      </c>
      <c r="K16" s="53">
        <f t="shared" si="1"/>
        <v>149</v>
      </c>
      <c r="L16" s="90">
        <f t="shared" si="2"/>
        <v>141</v>
      </c>
      <c r="M16" s="23">
        <v>2</v>
      </c>
    </row>
    <row r="18" spans="1:13" x14ac:dyDescent="0.2">
      <c r="A18" s="2"/>
    </row>
    <row r="19" spans="1:13" x14ac:dyDescent="0.2">
      <c r="A19" s="2"/>
    </row>
    <row r="20" spans="1:13" ht="21" x14ac:dyDescent="0.35">
      <c r="A20" s="61"/>
      <c r="B20" s="65" t="str">
        <f>B6</f>
        <v>Кравченко Оксана</v>
      </c>
      <c r="C20" s="25"/>
      <c r="D20" s="69">
        <f>G6</f>
        <v>212</v>
      </c>
      <c r="E20" s="66" t="s">
        <v>41</v>
      </c>
      <c r="F20" s="67"/>
      <c r="G20" s="58"/>
      <c r="H20" s="58"/>
      <c r="I20" s="58"/>
      <c r="J20" s="58"/>
      <c r="K20" s="25"/>
      <c r="L20" s="25"/>
      <c r="M20" s="25"/>
    </row>
    <row r="21" spans="1:13" ht="21" x14ac:dyDescent="0.35">
      <c r="B21" s="57"/>
      <c r="C21" s="25"/>
      <c r="D21" s="70"/>
      <c r="E21" s="59"/>
      <c r="F21" s="58"/>
      <c r="G21" s="58"/>
      <c r="H21" s="58"/>
      <c r="I21" s="58"/>
      <c r="J21" s="58"/>
      <c r="K21" s="25"/>
      <c r="L21" s="25"/>
      <c r="M21" s="25"/>
    </row>
    <row r="22" spans="1:13" ht="21" x14ac:dyDescent="0.35">
      <c r="B22" s="62" t="str">
        <f>B6</f>
        <v>Кравченко Оксана</v>
      </c>
      <c r="C22" s="64"/>
      <c r="D22" s="68">
        <f>L6</f>
        <v>192</v>
      </c>
      <c r="E22" s="60" t="s">
        <v>42</v>
      </c>
      <c r="F22" s="63"/>
      <c r="G22" s="63"/>
      <c r="H22" s="63"/>
      <c r="I22" s="63"/>
      <c r="J22" s="63"/>
      <c r="K22" s="64"/>
      <c r="L22" s="64"/>
      <c r="M22" s="64"/>
    </row>
  </sheetData>
  <mergeCells count="2">
    <mergeCell ref="A1:M1"/>
    <mergeCell ref="A2:M2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3"/>
  <sheetViews>
    <sheetView zoomScaleNormal="100" zoomScaleSheetLayoutView="110" workbookViewId="0">
      <pane xSplit="1" ySplit="1" topLeftCell="B2" activePane="bottomRight" state="frozen"/>
      <selection activeCell="B6" sqref="B6:C12"/>
      <selection pane="topRight" activeCell="B6" sqref="B6:C12"/>
      <selection pane="bottomLeft" activeCell="B6" sqref="B6:C12"/>
      <selection pane="bottomRight" activeCell="Q29" sqref="Q29"/>
    </sheetView>
  </sheetViews>
  <sheetFormatPr defaultRowHeight="12.75" x14ac:dyDescent="0.2"/>
  <cols>
    <col min="1" max="1" width="3" bestFit="1" customWidth="1"/>
    <col min="2" max="2" width="28" bestFit="1" customWidth="1"/>
    <col min="3" max="3" width="4.28515625" bestFit="1" customWidth="1"/>
    <col min="4" max="4" width="5.85546875" bestFit="1" customWidth="1"/>
    <col min="5" max="8" width="6.7109375" customWidth="1"/>
    <col min="9" max="9" width="6.140625" bestFit="1" customWidth="1"/>
    <col min="10" max="10" width="7" bestFit="1" customWidth="1"/>
    <col min="11" max="11" width="6.28515625" bestFit="1" customWidth="1"/>
    <col min="12" max="12" width="7.42578125" customWidth="1"/>
    <col min="13" max="13" width="9.28515625" customWidth="1"/>
  </cols>
  <sheetData>
    <row r="1" spans="1:13" ht="21" x14ac:dyDescent="0.2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</row>
    <row r="2" spans="1:13" ht="21" x14ac:dyDescent="0.2">
      <c r="A2" s="479" t="s">
        <v>88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3" ht="21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18" x14ac:dyDescent="0.25">
      <c r="A4" s="28"/>
      <c r="B4" s="77"/>
      <c r="C4" s="92" t="s">
        <v>35</v>
      </c>
      <c r="D4" s="92"/>
      <c r="E4" s="93" t="s">
        <v>39</v>
      </c>
      <c r="F4" s="93"/>
      <c r="G4" s="93"/>
      <c r="H4" s="93"/>
      <c r="I4" s="94"/>
      <c r="J4" s="94"/>
      <c r="K4" s="94"/>
      <c r="L4" s="94"/>
      <c r="M4" s="94"/>
    </row>
    <row r="5" spans="1:13" x14ac:dyDescent="0.2">
      <c r="A5" s="28" t="s">
        <v>35</v>
      </c>
      <c r="B5" s="77" t="s">
        <v>5</v>
      </c>
      <c r="C5" s="71" t="s">
        <v>40</v>
      </c>
      <c r="D5" s="71" t="s">
        <v>32</v>
      </c>
      <c r="E5" s="56">
        <v>1</v>
      </c>
      <c r="F5" s="56">
        <v>2</v>
      </c>
      <c r="G5" s="56">
        <v>3</v>
      </c>
      <c r="H5" s="56">
        <v>4</v>
      </c>
      <c r="I5" s="56" t="s">
        <v>31</v>
      </c>
      <c r="J5" s="56" t="s">
        <v>1</v>
      </c>
      <c r="K5" s="56" t="s">
        <v>43</v>
      </c>
      <c r="L5" s="56" t="s">
        <v>44</v>
      </c>
      <c r="M5" s="56" t="s">
        <v>11</v>
      </c>
    </row>
    <row r="6" spans="1:13" ht="15.75" x14ac:dyDescent="0.25">
      <c r="A6" s="80">
        <v>1</v>
      </c>
      <c r="B6" s="83" t="s">
        <v>16</v>
      </c>
      <c r="C6" s="49">
        <v>4</v>
      </c>
      <c r="D6" s="49">
        <v>3</v>
      </c>
      <c r="E6" s="85">
        <v>139</v>
      </c>
      <c r="F6" s="145">
        <v>255</v>
      </c>
      <c r="G6" s="85">
        <v>166</v>
      </c>
      <c r="H6" s="85">
        <v>162</v>
      </c>
      <c r="I6" s="50">
        <v>0</v>
      </c>
      <c r="J6" s="50">
        <f t="shared" ref="J6:J17" si="0">SUM(E6:H6)+I6*3-MIN(E6:H6)</f>
        <v>583</v>
      </c>
      <c r="K6" s="53">
        <f t="shared" ref="K6:K17" si="1">MAX(E6:H6)+I6</f>
        <v>255</v>
      </c>
      <c r="L6" s="88">
        <f t="shared" ref="L6:L17" si="2">ROUND(J6/3,0)</f>
        <v>194</v>
      </c>
      <c r="M6" s="48">
        <v>16</v>
      </c>
    </row>
    <row r="7" spans="1:13" ht="15.75" x14ac:dyDescent="0.25">
      <c r="A7" s="80">
        <f t="shared" ref="A7:A17" si="3">A6+1</f>
        <v>2</v>
      </c>
      <c r="B7" s="83" t="s">
        <v>74</v>
      </c>
      <c r="C7" s="49">
        <v>4</v>
      </c>
      <c r="D7" s="49">
        <v>1</v>
      </c>
      <c r="E7" s="85">
        <v>170</v>
      </c>
      <c r="F7" s="85">
        <v>188</v>
      </c>
      <c r="G7" s="85">
        <v>214</v>
      </c>
      <c r="H7" s="85">
        <v>100</v>
      </c>
      <c r="I7" s="50">
        <v>0</v>
      </c>
      <c r="J7" s="50">
        <f t="shared" si="0"/>
        <v>572</v>
      </c>
      <c r="K7" s="53">
        <f t="shared" si="1"/>
        <v>214</v>
      </c>
      <c r="L7" s="90">
        <f t="shared" si="2"/>
        <v>191</v>
      </c>
      <c r="M7" s="48">
        <v>14</v>
      </c>
    </row>
    <row r="8" spans="1:13" ht="15.75" x14ac:dyDescent="0.25">
      <c r="A8" s="80">
        <f t="shared" si="3"/>
        <v>3</v>
      </c>
      <c r="B8" s="83" t="s">
        <v>34</v>
      </c>
      <c r="C8" s="49">
        <v>2</v>
      </c>
      <c r="D8" s="49">
        <v>2</v>
      </c>
      <c r="E8" s="85">
        <v>187</v>
      </c>
      <c r="F8" s="85">
        <v>186</v>
      </c>
      <c r="G8" s="85">
        <v>166</v>
      </c>
      <c r="H8" s="85">
        <v>154</v>
      </c>
      <c r="I8" s="50">
        <v>0</v>
      </c>
      <c r="J8" s="50">
        <f t="shared" si="0"/>
        <v>539</v>
      </c>
      <c r="K8" s="50">
        <f t="shared" si="1"/>
        <v>187</v>
      </c>
      <c r="L8" s="90">
        <f t="shared" si="2"/>
        <v>180</v>
      </c>
      <c r="M8" s="48">
        <v>12</v>
      </c>
    </row>
    <row r="9" spans="1:13" ht="15.75" x14ac:dyDescent="0.25">
      <c r="A9" s="81">
        <f t="shared" si="3"/>
        <v>4</v>
      </c>
      <c r="B9" s="84" t="s">
        <v>15</v>
      </c>
      <c r="C9" s="51">
        <v>3</v>
      </c>
      <c r="D9" s="51">
        <v>3</v>
      </c>
      <c r="E9" s="86">
        <v>177</v>
      </c>
      <c r="F9" s="86">
        <v>178</v>
      </c>
      <c r="G9" s="86">
        <v>141</v>
      </c>
      <c r="H9" s="86">
        <v>146</v>
      </c>
      <c r="I9" s="52">
        <v>8</v>
      </c>
      <c r="J9" s="52">
        <f t="shared" si="0"/>
        <v>525</v>
      </c>
      <c r="K9" s="52">
        <f t="shared" si="1"/>
        <v>186</v>
      </c>
      <c r="L9" s="89">
        <f t="shared" si="2"/>
        <v>175</v>
      </c>
      <c r="M9" s="82">
        <v>10</v>
      </c>
    </row>
    <row r="10" spans="1:13" ht="15.75" x14ac:dyDescent="0.25">
      <c r="A10" s="80">
        <f t="shared" si="3"/>
        <v>5</v>
      </c>
      <c r="B10" s="83" t="s">
        <v>19</v>
      </c>
      <c r="C10" s="49">
        <v>1</v>
      </c>
      <c r="D10" s="49">
        <v>2</v>
      </c>
      <c r="E10" s="85">
        <v>127</v>
      </c>
      <c r="F10" s="85">
        <v>145</v>
      </c>
      <c r="G10" s="85">
        <v>221</v>
      </c>
      <c r="H10" s="85">
        <v>150</v>
      </c>
      <c r="I10" s="50">
        <v>0</v>
      </c>
      <c r="J10" s="50">
        <f t="shared" si="0"/>
        <v>516</v>
      </c>
      <c r="K10" s="53">
        <f t="shared" si="1"/>
        <v>221</v>
      </c>
      <c r="L10" s="90">
        <f t="shared" si="2"/>
        <v>172</v>
      </c>
      <c r="M10" s="48">
        <v>8</v>
      </c>
    </row>
    <row r="11" spans="1:13" ht="15.75" x14ac:dyDescent="0.25">
      <c r="A11" s="80">
        <f t="shared" si="3"/>
        <v>6</v>
      </c>
      <c r="B11" s="83" t="s">
        <v>18</v>
      </c>
      <c r="C11" s="49">
        <v>2</v>
      </c>
      <c r="D11" s="49">
        <v>3</v>
      </c>
      <c r="E11" s="85">
        <v>125</v>
      </c>
      <c r="F11" s="85">
        <v>183</v>
      </c>
      <c r="G11" s="85">
        <v>169</v>
      </c>
      <c r="H11" s="85">
        <v>160</v>
      </c>
      <c r="I11" s="50">
        <v>0</v>
      </c>
      <c r="J11" s="50">
        <f t="shared" si="0"/>
        <v>512</v>
      </c>
      <c r="K11" s="50">
        <f t="shared" si="1"/>
        <v>183</v>
      </c>
      <c r="L11" s="90">
        <f t="shared" si="2"/>
        <v>171</v>
      </c>
      <c r="M11" s="48">
        <v>7</v>
      </c>
    </row>
    <row r="12" spans="1:13" ht="15.75" x14ac:dyDescent="0.25">
      <c r="A12" s="81">
        <f t="shared" si="3"/>
        <v>7</v>
      </c>
      <c r="B12" s="84" t="s">
        <v>20</v>
      </c>
      <c r="C12" s="51">
        <v>3</v>
      </c>
      <c r="D12" s="51">
        <v>2</v>
      </c>
      <c r="E12" s="86">
        <v>160</v>
      </c>
      <c r="F12" s="86">
        <v>183</v>
      </c>
      <c r="G12" s="86">
        <v>139</v>
      </c>
      <c r="H12" s="86">
        <v>134</v>
      </c>
      <c r="I12" s="52">
        <v>8</v>
      </c>
      <c r="J12" s="52">
        <f t="shared" si="0"/>
        <v>506</v>
      </c>
      <c r="K12" s="24">
        <f t="shared" si="1"/>
        <v>191</v>
      </c>
      <c r="L12" s="97">
        <f t="shared" si="2"/>
        <v>169</v>
      </c>
      <c r="M12" s="82">
        <v>6</v>
      </c>
    </row>
    <row r="13" spans="1:13" ht="15.75" x14ac:dyDescent="0.25">
      <c r="A13" s="81">
        <f t="shared" si="3"/>
        <v>8</v>
      </c>
      <c r="B13" s="84" t="s">
        <v>14</v>
      </c>
      <c r="C13" s="51">
        <v>1</v>
      </c>
      <c r="D13" s="51">
        <v>3</v>
      </c>
      <c r="E13" s="86">
        <v>146</v>
      </c>
      <c r="F13" s="86">
        <v>181</v>
      </c>
      <c r="G13" s="86">
        <v>154</v>
      </c>
      <c r="H13" s="86">
        <v>130</v>
      </c>
      <c r="I13" s="52">
        <v>8</v>
      </c>
      <c r="J13" s="52">
        <f t="shared" si="0"/>
        <v>505</v>
      </c>
      <c r="K13" s="52">
        <f t="shared" si="1"/>
        <v>189</v>
      </c>
      <c r="L13" s="89">
        <f t="shared" si="2"/>
        <v>168</v>
      </c>
      <c r="M13" s="82">
        <v>5</v>
      </c>
    </row>
    <row r="14" spans="1:13" ht="15.75" x14ac:dyDescent="0.25">
      <c r="A14" s="80">
        <f t="shared" si="3"/>
        <v>9</v>
      </c>
      <c r="B14" s="83" t="s">
        <v>33</v>
      </c>
      <c r="C14" s="49">
        <v>2</v>
      </c>
      <c r="D14" s="49">
        <v>1</v>
      </c>
      <c r="E14" s="85">
        <v>182</v>
      </c>
      <c r="F14" s="85">
        <v>136</v>
      </c>
      <c r="G14" s="85">
        <v>126</v>
      </c>
      <c r="H14" s="85">
        <v>181</v>
      </c>
      <c r="I14" s="50">
        <v>0</v>
      </c>
      <c r="J14" s="50">
        <f t="shared" si="0"/>
        <v>499</v>
      </c>
      <c r="K14" s="50">
        <f t="shared" si="1"/>
        <v>182</v>
      </c>
      <c r="L14" s="90">
        <f t="shared" si="2"/>
        <v>166</v>
      </c>
      <c r="M14" s="48">
        <v>4</v>
      </c>
    </row>
    <row r="15" spans="1:13" ht="15.75" x14ac:dyDescent="0.25">
      <c r="A15" s="81">
        <f t="shared" si="3"/>
        <v>10</v>
      </c>
      <c r="B15" s="84" t="s">
        <v>89</v>
      </c>
      <c r="C15" s="51">
        <v>3</v>
      </c>
      <c r="D15" s="51">
        <v>1</v>
      </c>
      <c r="E15" s="86">
        <v>139</v>
      </c>
      <c r="F15" s="86">
        <v>148</v>
      </c>
      <c r="G15" s="86">
        <v>130</v>
      </c>
      <c r="H15" s="86">
        <v>176</v>
      </c>
      <c r="I15" s="52">
        <v>8</v>
      </c>
      <c r="J15" s="52">
        <f t="shared" si="0"/>
        <v>487</v>
      </c>
      <c r="K15" s="52">
        <f t="shared" si="1"/>
        <v>184</v>
      </c>
      <c r="L15" s="89">
        <f t="shared" si="2"/>
        <v>162</v>
      </c>
      <c r="M15" s="82">
        <v>3</v>
      </c>
    </row>
    <row r="16" spans="1:13" ht="15.75" x14ac:dyDescent="0.25">
      <c r="A16" s="81">
        <f t="shared" si="3"/>
        <v>11</v>
      </c>
      <c r="B16" s="84" t="s">
        <v>17</v>
      </c>
      <c r="C16" s="51">
        <v>1</v>
      </c>
      <c r="D16" s="51">
        <v>1</v>
      </c>
      <c r="E16" s="86">
        <v>124</v>
      </c>
      <c r="F16" s="86">
        <v>140</v>
      </c>
      <c r="G16" s="86">
        <v>138</v>
      </c>
      <c r="H16" s="86">
        <v>121</v>
      </c>
      <c r="I16" s="52">
        <v>9</v>
      </c>
      <c r="J16" s="52">
        <f t="shared" si="0"/>
        <v>429</v>
      </c>
      <c r="K16" s="52">
        <f t="shared" si="1"/>
        <v>149</v>
      </c>
      <c r="L16" s="89">
        <f t="shared" si="2"/>
        <v>143</v>
      </c>
      <c r="M16" s="82">
        <v>2</v>
      </c>
    </row>
    <row r="17" spans="1:13" ht="15.75" x14ac:dyDescent="0.25">
      <c r="A17" s="80">
        <f t="shared" si="3"/>
        <v>12</v>
      </c>
      <c r="B17" s="83" t="s">
        <v>90</v>
      </c>
      <c r="C17" s="49">
        <v>4</v>
      </c>
      <c r="D17" s="49">
        <v>2</v>
      </c>
      <c r="E17" s="85">
        <v>87</v>
      </c>
      <c r="F17" s="85">
        <v>105</v>
      </c>
      <c r="G17" s="85">
        <v>150</v>
      </c>
      <c r="H17" s="87">
        <v>120</v>
      </c>
      <c r="I17" s="50">
        <v>0</v>
      </c>
      <c r="J17" s="50">
        <f t="shared" si="0"/>
        <v>375</v>
      </c>
      <c r="K17" s="53">
        <f t="shared" si="1"/>
        <v>150</v>
      </c>
      <c r="L17" s="90">
        <f t="shared" si="2"/>
        <v>125</v>
      </c>
      <c r="M17" s="48">
        <v>1</v>
      </c>
    </row>
    <row r="19" spans="1:13" x14ac:dyDescent="0.2">
      <c r="A19" s="2"/>
    </row>
    <row r="20" spans="1:13" x14ac:dyDescent="0.2">
      <c r="A20" s="2"/>
    </row>
    <row r="21" spans="1:13" ht="21" x14ac:dyDescent="0.35">
      <c r="A21" s="61"/>
      <c r="B21" s="65" t="str">
        <f>B6</f>
        <v>Шенцев Сергей</v>
      </c>
      <c r="C21" s="483">
        <f>K6</f>
        <v>255</v>
      </c>
      <c r="D21" s="483"/>
      <c r="E21" s="66" t="s">
        <v>41</v>
      </c>
      <c r="F21" s="67"/>
      <c r="G21" s="58"/>
      <c r="H21" s="58"/>
      <c r="I21" s="58"/>
      <c r="J21" s="58"/>
      <c r="K21" s="25"/>
      <c r="L21" s="25"/>
      <c r="M21" s="25"/>
    </row>
    <row r="22" spans="1:13" ht="21" x14ac:dyDescent="0.35">
      <c r="B22" s="57"/>
      <c r="C22" s="25"/>
      <c r="D22" s="70"/>
      <c r="E22" s="59"/>
      <c r="F22" s="58"/>
      <c r="G22" s="58"/>
      <c r="H22" s="58"/>
      <c r="I22" s="58"/>
      <c r="J22" s="58"/>
      <c r="K22" s="25"/>
      <c r="L22" s="25"/>
      <c r="M22" s="25"/>
    </row>
    <row r="23" spans="1:13" ht="21" x14ac:dyDescent="0.35">
      <c r="B23" s="62" t="str">
        <f>B6</f>
        <v>Шенцев Сергей</v>
      </c>
      <c r="C23" s="483">
        <f>L6</f>
        <v>194</v>
      </c>
      <c r="D23" s="483"/>
      <c r="E23" s="60" t="s">
        <v>42</v>
      </c>
      <c r="F23" s="63"/>
      <c r="G23" s="63"/>
      <c r="H23" s="63"/>
      <c r="I23" s="63"/>
      <c r="J23" s="63"/>
      <c r="K23" s="64"/>
      <c r="L23" s="64"/>
      <c r="M23" s="64"/>
    </row>
  </sheetData>
  <mergeCells count="4">
    <mergeCell ref="A1:M1"/>
    <mergeCell ref="A2:M2"/>
    <mergeCell ref="C21:D21"/>
    <mergeCell ref="C23:D23"/>
  </mergeCells>
  <pageMargins left="0.25" right="0.25" top="0.75" bottom="0.75" header="0.3" footer="0.3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5"/>
  <sheetViews>
    <sheetView view="pageBreakPreview" zoomScaleNormal="100" zoomScaleSheetLayoutView="100" workbookViewId="0">
      <pane xSplit="2" ySplit="1" topLeftCell="C2" activePane="bottomRight" state="frozen"/>
      <selection activeCell="B6" sqref="B6:C12"/>
      <selection pane="topRight" activeCell="B6" sqref="B6:C12"/>
      <selection pane="bottomLeft" activeCell="B6" sqref="B6:C12"/>
      <selection pane="bottomRight" activeCell="B19" sqref="B19"/>
    </sheetView>
  </sheetViews>
  <sheetFormatPr defaultRowHeight="12.75" x14ac:dyDescent="0.2"/>
  <cols>
    <col min="1" max="1" width="4.42578125" bestFit="1" customWidth="1"/>
    <col min="2" max="2" width="27.28515625" customWidth="1"/>
    <col min="3" max="3" width="4.5703125" bestFit="1" customWidth="1"/>
    <col min="4" max="4" width="6.140625" bestFit="1" customWidth="1"/>
    <col min="5" max="5" width="6" bestFit="1" customWidth="1"/>
    <col min="6" max="8" width="4.42578125" bestFit="1" customWidth="1"/>
    <col min="9" max="9" width="6.140625" bestFit="1" customWidth="1"/>
    <col min="10" max="10" width="7" bestFit="1" customWidth="1"/>
    <col min="11" max="12" width="6.28515625" bestFit="1" customWidth="1"/>
    <col min="13" max="13" width="5.7109375" bestFit="1" customWidth="1"/>
  </cols>
  <sheetData>
    <row r="1" spans="1:13" ht="21" x14ac:dyDescent="0.2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</row>
    <row r="2" spans="1:13" s="9" customFormat="1" ht="21" x14ac:dyDescent="0.25">
      <c r="A2" s="479" t="s">
        <v>91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3" s="9" customFormat="1" ht="2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s="9" customFormat="1" ht="18" x14ac:dyDescent="0.25">
      <c r="A4" s="28"/>
      <c r="B4" s="77"/>
      <c r="C4" s="92" t="s">
        <v>35</v>
      </c>
      <c r="D4" s="92"/>
      <c r="E4" s="93" t="s">
        <v>39</v>
      </c>
      <c r="F4" s="93"/>
      <c r="G4" s="93"/>
      <c r="H4" s="93"/>
      <c r="I4" s="94"/>
      <c r="J4" s="94"/>
      <c r="K4" s="94"/>
      <c r="L4" s="94"/>
      <c r="M4" s="94"/>
    </row>
    <row r="5" spans="1:13" s="8" customFormat="1" ht="18" x14ac:dyDescent="0.25">
      <c r="A5" s="28" t="s">
        <v>35</v>
      </c>
      <c r="B5" s="77" t="s">
        <v>5</v>
      </c>
      <c r="C5" s="71" t="s">
        <v>40</v>
      </c>
      <c r="D5" s="71" t="s">
        <v>32</v>
      </c>
      <c r="E5" s="56">
        <v>1</v>
      </c>
      <c r="F5" s="56">
        <v>2</v>
      </c>
      <c r="G5" s="56">
        <v>3</v>
      </c>
      <c r="H5" s="56">
        <v>4</v>
      </c>
      <c r="I5" s="56" t="s">
        <v>31</v>
      </c>
      <c r="J5" s="56" t="s">
        <v>1</v>
      </c>
      <c r="K5" s="56" t="s">
        <v>43</v>
      </c>
      <c r="L5" s="56" t="s">
        <v>44</v>
      </c>
      <c r="M5" s="56" t="s">
        <v>11</v>
      </c>
    </row>
    <row r="6" spans="1:13" ht="15.75" x14ac:dyDescent="0.25">
      <c r="A6" s="81">
        <v>1</v>
      </c>
      <c r="B6" s="84" t="s">
        <v>13</v>
      </c>
      <c r="C6" s="51">
        <v>3</v>
      </c>
      <c r="D6" s="51">
        <v>2</v>
      </c>
      <c r="E6" s="86">
        <v>199</v>
      </c>
      <c r="F6" s="86">
        <v>144</v>
      </c>
      <c r="G6" s="86">
        <v>183</v>
      </c>
      <c r="H6" s="86">
        <v>189</v>
      </c>
      <c r="I6" s="52">
        <v>8</v>
      </c>
      <c r="J6" s="52">
        <f t="shared" ref="J6:J19" si="0">SUM(E6:H6)+I6*3-MIN(E6:H6)</f>
        <v>595</v>
      </c>
      <c r="K6" s="52">
        <f t="shared" ref="K6:K19" si="1">MAX(E6:H6)+I6</f>
        <v>207</v>
      </c>
      <c r="L6" s="89">
        <f t="shared" ref="L6:L19" si="2">ROUND(J6/3,0)</f>
        <v>198</v>
      </c>
      <c r="M6" s="82">
        <v>21</v>
      </c>
    </row>
    <row r="7" spans="1:13" ht="15.75" x14ac:dyDescent="0.25">
      <c r="A7" s="80">
        <f t="shared" ref="A7:A19" si="3">A6+1</f>
        <v>2</v>
      </c>
      <c r="B7" s="83" t="s">
        <v>19</v>
      </c>
      <c r="C7" s="49">
        <v>2</v>
      </c>
      <c r="D7" s="49">
        <v>4</v>
      </c>
      <c r="E7" s="85">
        <v>226</v>
      </c>
      <c r="F7" s="85">
        <v>160</v>
      </c>
      <c r="G7" s="85">
        <v>171</v>
      </c>
      <c r="H7" s="85">
        <v>183</v>
      </c>
      <c r="I7" s="50">
        <v>0</v>
      </c>
      <c r="J7" s="50">
        <f t="shared" si="0"/>
        <v>580</v>
      </c>
      <c r="K7" s="54">
        <f t="shared" si="1"/>
        <v>226</v>
      </c>
      <c r="L7" s="90">
        <f t="shared" si="2"/>
        <v>193</v>
      </c>
      <c r="M7" s="48">
        <v>18</v>
      </c>
    </row>
    <row r="8" spans="1:13" ht="15.75" x14ac:dyDescent="0.25">
      <c r="A8" s="80">
        <f t="shared" si="3"/>
        <v>3</v>
      </c>
      <c r="B8" s="83" t="s">
        <v>74</v>
      </c>
      <c r="C8" s="49">
        <v>2</v>
      </c>
      <c r="D8" s="49">
        <v>3</v>
      </c>
      <c r="E8" s="85">
        <v>212</v>
      </c>
      <c r="F8" s="85">
        <v>171</v>
      </c>
      <c r="G8" s="85">
        <v>181</v>
      </c>
      <c r="H8" s="85">
        <v>159</v>
      </c>
      <c r="I8" s="50">
        <v>0</v>
      </c>
      <c r="J8" s="50">
        <f t="shared" si="0"/>
        <v>564</v>
      </c>
      <c r="K8" s="50">
        <f t="shared" si="1"/>
        <v>212</v>
      </c>
      <c r="L8" s="90">
        <f t="shared" si="2"/>
        <v>188</v>
      </c>
      <c r="M8" s="48">
        <v>16</v>
      </c>
    </row>
    <row r="9" spans="1:13" ht="15.75" x14ac:dyDescent="0.25">
      <c r="A9" s="80">
        <f t="shared" si="3"/>
        <v>4</v>
      </c>
      <c r="B9" s="83" t="s">
        <v>59</v>
      </c>
      <c r="C9" s="49">
        <v>4</v>
      </c>
      <c r="D9" s="49">
        <v>2</v>
      </c>
      <c r="E9" s="85">
        <v>129</v>
      </c>
      <c r="F9" s="85">
        <v>161</v>
      </c>
      <c r="G9" s="85">
        <v>190</v>
      </c>
      <c r="H9" s="87">
        <v>201</v>
      </c>
      <c r="I9" s="50">
        <v>0</v>
      </c>
      <c r="J9" s="50">
        <f t="shared" si="0"/>
        <v>552</v>
      </c>
      <c r="K9" s="53">
        <f t="shared" si="1"/>
        <v>201</v>
      </c>
      <c r="L9" s="90">
        <f t="shared" si="2"/>
        <v>184</v>
      </c>
      <c r="M9" s="48">
        <v>14</v>
      </c>
    </row>
    <row r="10" spans="1:13" ht="15.75" x14ac:dyDescent="0.25">
      <c r="A10" s="80">
        <f t="shared" si="3"/>
        <v>5</v>
      </c>
      <c r="B10" s="83" t="s">
        <v>33</v>
      </c>
      <c r="C10" s="49">
        <v>4</v>
      </c>
      <c r="D10" s="49">
        <v>1</v>
      </c>
      <c r="E10" s="85">
        <v>196</v>
      </c>
      <c r="F10" s="85">
        <v>156</v>
      </c>
      <c r="G10" s="85">
        <v>188</v>
      </c>
      <c r="H10" s="85">
        <v>167</v>
      </c>
      <c r="I10" s="50">
        <v>0</v>
      </c>
      <c r="J10" s="50">
        <f t="shared" si="0"/>
        <v>551</v>
      </c>
      <c r="K10" s="50">
        <f t="shared" si="1"/>
        <v>196</v>
      </c>
      <c r="L10" s="90">
        <f t="shared" si="2"/>
        <v>184</v>
      </c>
      <c r="M10" s="48">
        <v>14</v>
      </c>
    </row>
    <row r="11" spans="1:13" ht="15.75" x14ac:dyDescent="0.25">
      <c r="A11" s="81">
        <f t="shared" si="3"/>
        <v>6</v>
      </c>
      <c r="B11" s="84" t="s">
        <v>15</v>
      </c>
      <c r="C11" s="51">
        <v>2</v>
      </c>
      <c r="D11" s="51">
        <v>1</v>
      </c>
      <c r="E11" s="86">
        <v>123</v>
      </c>
      <c r="F11" s="86">
        <v>179</v>
      </c>
      <c r="G11" s="86">
        <v>178</v>
      </c>
      <c r="H11" s="86">
        <v>169</v>
      </c>
      <c r="I11" s="52">
        <v>8</v>
      </c>
      <c r="J11" s="52">
        <f t="shared" si="0"/>
        <v>550</v>
      </c>
      <c r="K11" s="52">
        <f t="shared" si="1"/>
        <v>187</v>
      </c>
      <c r="L11" s="89">
        <f t="shared" si="2"/>
        <v>183</v>
      </c>
      <c r="M11" s="82">
        <v>10</v>
      </c>
    </row>
    <row r="12" spans="1:13" ht="15.75" x14ac:dyDescent="0.25">
      <c r="A12" s="80">
        <f t="shared" si="3"/>
        <v>7</v>
      </c>
      <c r="B12" s="83" t="s">
        <v>18</v>
      </c>
      <c r="C12" s="49">
        <v>1</v>
      </c>
      <c r="D12" s="49">
        <v>2</v>
      </c>
      <c r="E12" s="85">
        <v>152</v>
      </c>
      <c r="F12" s="85">
        <v>190</v>
      </c>
      <c r="G12" s="85">
        <v>191</v>
      </c>
      <c r="H12" s="85">
        <v>158</v>
      </c>
      <c r="I12" s="50">
        <v>0</v>
      </c>
      <c r="J12" s="50">
        <f t="shared" si="0"/>
        <v>539</v>
      </c>
      <c r="K12" s="50">
        <f t="shared" si="1"/>
        <v>191</v>
      </c>
      <c r="L12" s="90">
        <f t="shared" si="2"/>
        <v>180</v>
      </c>
      <c r="M12" s="48">
        <v>8</v>
      </c>
    </row>
    <row r="13" spans="1:13" ht="15.75" x14ac:dyDescent="0.25">
      <c r="A13" s="81">
        <f t="shared" si="3"/>
        <v>8</v>
      </c>
      <c r="B13" s="84" t="s">
        <v>17</v>
      </c>
      <c r="C13" s="51">
        <v>3</v>
      </c>
      <c r="D13" s="51">
        <v>3</v>
      </c>
      <c r="E13" s="86">
        <v>176</v>
      </c>
      <c r="F13" s="86">
        <v>153</v>
      </c>
      <c r="G13" s="86">
        <v>169</v>
      </c>
      <c r="H13" s="86">
        <v>164</v>
      </c>
      <c r="I13" s="52">
        <v>8</v>
      </c>
      <c r="J13" s="52">
        <f t="shared" si="0"/>
        <v>533</v>
      </c>
      <c r="K13" s="52">
        <f t="shared" si="1"/>
        <v>184</v>
      </c>
      <c r="L13" s="89">
        <f t="shared" si="2"/>
        <v>178</v>
      </c>
      <c r="M13" s="82">
        <v>7</v>
      </c>
    </row>
    <row r="14" spans="1:13" ht="15.75" x14ac:dyDescent="0.25">
      <c r="A14" s="80">
        <f t="shared" si="3"/>
        <v>9</v>
      </c>
      <c r="B14" s="83" t="s">
        <v>34</v>
      </c>
      <c r="C14" s="49">
        <v>3</v>
      </c>
      <c r="D14" s="49">
        <v>4</v>
      </c>
      <c r="E14" s="85">
        <v>160</v>
      </c>
      <c r="F14" s="85">
        <v>142</v>
      </c>
      <c r="G14" s="85">
        <v>143</v>
      </c>
      <c r="H14" s="85">
        <v>222</v>
      </c>
      <c r="I14" s="50">
        <v>0</v>
      </c>
      <c r="J14" s="50">
        <f t="shared" si="0"/>
        <v>525</v>
      </c>
      <c r="K14" s="50">
        <f t="shared" si="1"/>
        <v>222</v>
      </c>
      <c r="L14" s="90">
        <f t="shared" si="2"/>
        <v>175</v>
      </c>
      <c r="M14" s="48">
        <v>6</v>
      </c>
    </row>
    <row r="15" spans="1:13" ht="15.75" x14ac:dyDescent="0.25">
      <c r="A15" s="81">
        <f t="shared" si="3"/>
        <v>10</v>
      </c>
      <c r="B15" s="84" t="s">
        <v>92</v>
      </c>
      <c r="C15" s="51">
        <v>1</v>
      </c>
      <c r="D15" s="51">
        <v>3</v>
      </c>
      <c r="E15" s="86">
        <v>140</v>
      </c>
      <c r="F15" s="86">
        <v>163</v>
      </c>
      <c r="G15" s="86">
        <v>152</v>
      </c>
      <c r="H15" s="86">
        <v>143</v>
      </c>
      <c r="I15" s="52">
        <v>8</v>
      </c>
      <c r="J15" s="52">
        <f t="shared" si="0"/>
        <v>482</v>
      </c>
      <c r="K15" s="24">
        <f t="shared" si="1"/>
        <v>171</v>
      </c>
      <c r="L15" s="97">
        <f t="shared" si="2"/>
        <v>161</v>
      </c>
      <c r="M15" s="82">
        <v>5</v>
      </c>
    </row>
    <row r="16" spans="1:13" ht="15.75" x14ac:dyDescent="0.25">
      <c r="A16" s="81">
        <f t="shared" si="3"/>
        <v>11</v>
      </c>
      <c r="B16" s="84" t="s">
        <v>14</v>
      </c>
      <c r="C16" s="51">
        <v>2</v>
      </c>
      <c r="D16" s="51">
        <v>2</v>
      </c>
      <c r="E16" s="86">
        <v>152</v>
      </c>
      <c r="F16" s="86">
        <v>151</v>
      </c>
      <c r="G16" s="86">
        <v>149</v>
      </c>
      <c r="H16" s="86">
        <v>134</v>
      </c>
      <c r="I16" s="52">
        <v>8</v>
      </c>
      <c r="J16" s="52">
        <f t="shared" si="0"/>
        <v>476</v>
      </c>
      <c r="K16" s="52">
        <f t="shared" si="1"/>
        <v>160</v>
      </c>
      <c r="L16" s="89">
        <f t="shared" si="2"/>
        <v>159</v>
      </c>
      <c r="M16" s="82">
        <v>4</v>
      </c>
    </row>
    <row r="17" spans="1:13" ht="15.75" x14ac:dyDescent="0.25">
      <c r="A17" s="81">
        <f t="shared" si="3"/>
        <v>12</v>
      </c>
      <c r="B17" s="84" t="s">
        <v>84</v>
      </c>
      <c r="C17" s="51">
        <v>3</v>
      </c>
      <c r="D17" s="51">
        <v>1</v>
      </c>
      <c r="E17" s="86">
        <v>137</v>
      </c>
      <c r="F17" s="86">
        <v>139</v>
      </c>
      <c r="G17" s="86">
        <v>118</v>
      </c>
      <c r="H17" s="86">
        <v>169</v>
      </c>
      <c r="I17" s="52">
        <v>8</v>
      </c>
      <c r="J17" s="52">
        <f t="shared" si="0"/>
        <v>469</v>
      </c>
      <c r="K17" s="52">
        <f t="shared" si="1"/>
        <v>177</v>
      </c>
      <c r="L17" s="89">
        <f t="shared" si="2"/>
        <v>156</v>
      </c>
      <c r="M17" s="82">
        <v>3</v>
      </c>
    </row>
    <row r="18" spans="1:13" ht="15.75" x14ac:dyDescent="0.25">
      <c r="A18" s="80">
        <f t="shared" si="3"/>
        <v>13</v>
      </c>
      <c r="B18" s="83" t="s">
        <v>12</v>
      </c>
      <c r="C18" s="49">
        <v>4</v>
      </c>
      <c r="D18" s="49">
        <v>3</v>
      </c>
      <c r="E18" s="85">
        <v>109</v>
      </c>
      <c r="F18" s="85">
        <v>155</v>
      </c>
      <c r="G18" s="85">
        <v>142</v>
      </c>
      <c r="H18" s="85">
        <v>141</v>
      </c>
      <c r="I18" s="50">
        <v>0</v>
      </c>
      <c r="J18" s="50">
        <f t="shared" si="0"/>
        <v>438</v>
      </c>
      <c r="K18" s="53">
        <f t="shared" si="1"/>
        <v>155</v>
      </c>
      <c r="L18" s="90">
        <f t="shared" si="2"/>
        <v>146</v>
      </c>
      <c r="M18" s="48">
        <v>2</v>
      </c>
    </row>
    <row r="19" spans="1:13" ht="15.75" x14ac:dyDescent="0.25">
      <c r="A19" s="80">
        <f t="shared" si="3"/>
        <v>14</v>
      </c>
      <c r="B19" s="83" t="s">
        <v>93</v>
      </c>
      <c r="C19" s="49">
        <v>1</v>
      </c>
      <c r="D19" s="49">
        <v>1</v>
      </c>
      <c r="E19" s="85">
        <v>135</v>
      </c>
      <c r="F19" s="85">
        <v>108</v>
      </c>
      <c r="G19" s="85">
        <v>128</v>
      </c>
      <c r="H19" s="85">
        <v>147</v>
      </c>
      <c r="I19" s="50">
        <v>0</v>
      </c>
      <c r="J19" s="50">
        <f t="shared" si="0"/>
        <v>410</v>
      </c>
      <c r="K19" s="50">
        <f t="shared" si="1"/>
        <v>147</v>
      </c>
      <c r="L19" s="90">
        <f t="shared" si="2"/>
        <v>137</v>
      </c>
      <c r="M19" s="48">
        <v>1</v>
      </c>
    </row>
    <row r="20" spans="1:13" ht="15.75" x14ac:dyDescent="0.25">
      <c r="A20" s="295"/>
      <c r="B20" s="220"/>
      <c r="C20" s="296"/>
      <c r="D20" s="296"/>
      <c r="E20" s="222"/>
      <c r="F20" s="222"/>
      <c r="G20" s="222"/>
      <c r="H20" s="222"/>
      <c r="I20" s="297"/>
      <c r="J20" s="297"/>
      <c r="K20" s="297"/>
      <c r="L20" s="298"/>
      <c r="M20" s="299"/>
    </row>
    <row r="21" spans="1:13" ht="15.75" x14ac:dyDescent="0.25">
      <c r="A21" s="295"/>
      <c r="B21" s="220"/>
      <c r="C21" s="296"/>
      <c r="D21" s="296"/>
      <c r="E21" s="222"/>
      <c r="F21" s="222"/>
      <c r="G21" s="222"/>
      <c r="H21" s="222"/>
      <c r="I21" s="297"/>
      <c r="J21" s="297"/>
      <c r="K21" s="297"/>
      <c r="L21" s="298"/>
      <c r="M21" s="299"/>
    </row>
    <row r="22" spans="1:13" x14ac:dyDescent="0.2">
      <c r="A22" s="2"/>
    </row>
    <row r="23" spans="1:13" ht="21" x14ac:dyDescent="0.35">
      <c r="A23" s="61"/>
      <c r="B23" s="65" t="str">
        <f>B7</f>
        <v>Куклин Игорь</v>
      </c>
      <c r="C23" s="483">
        <f>K7</f>
        <v>226</v>
      </c>
      <c r="D23" s="483"/>
      <c r="E23" s="66" t="s">
        <v>41</v>
      </c>
      <c r="F23" s="67"/>
      <c r="G23" s="58"/>
      <c r="H23" s="58"/>
      <c r="I23" s="58"/>
      <c r="J23" s="58"/>
      <c r="K23" s="25"/>
      <c r="L23" s="25"/>
      <c r="M23" s="25"/>
    </row>
    <row r="24" spans="1:13" ht="21" x14ac:dyDescent="0.35">
      <c r="B24" s="57"/>
      <c r="C24" s="25"/>
      <c r="D24" s="70"/>
      <c r="E24" s="59"/>
      <c r="F24" s="58"/>
      <c r="G24" s="58"/>
      <c r="H24" s="58"/>
      <c r="I24" s="58"/>
      <c r="J24" s="58"/>
      <c r="K24" s="25"/>
      <c r="L24" s="25"/>
      <c r="M24" s="25"/>
    </row>
    <row r="25" spans="1:13" ht="21" x14ac:dyDescent="0.35">
      <c r="B25" s="62" t="str">
        <f>B6</f>
        <v>Чуруксаева Людмила</v>
      </c>
      <c r="C25" s="483">
        <f>L6</f>
        <v>198</v>
      </c>
      <c r="D25" s="483"/>
      <c r="E25" s="60" t="s">
        <v>42</v>
      </c>
      <c r="F25" s="63"/>
      <c r="G25" s="63"/>
      <c r="H25" s="63"/>
      <c r="I25" s="63"/>
      <c r="J25" s="63"/>
      <c r="K25" s="64"/>
      <c r="L25" s="64"/>
      <c r="M25" s="64"/>
    </row>
  </sheetData>
  <mergeCells count="4">
    <mergeCell ref="A1:M1"/>
    <mergeCell ref="A2:M2"/>
    <mergeCell ref="C23:D23"/>
    <mergeCell ref="C25:D25"/>
  </mergeCells>
  <pageMargins left="0.75" right="0.75" top="1" bottom="1" header="0.5" footer="0.5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26"/>
  <sheetViews>
    <sheetView view="pageBreakPreview" zoomScaleNormal="100" zoomScaleSheetLayoutView="100" workbookViewId="0">
      <pane xSplit="2" ySplit="1" topLeftCell="C2" activePane="bottomRight" state="frozen"/>
      <selection activeCell="B6" sqref="B6:C12"/>
      <selection pane="topRight" activeCell="B6" sqref="B6:C12"/>
      <selection pane="bottomLeft" activeCell="B6" sqref="B6:C12"/>
      <selection pane="bottomRight" activeCell="B11" sqref="B11"/>
    </sheetView>
  </sheetViews>
  <sheetFormatPr defaultRowHeight="12.75" x14ac:dyDescent="0.2"/>
  <cols>
    <col min="1" max="1" width="4.42578125" bestFit="1" customWidth="1"/>
    <col min="2" max="2" width="26.28515625" bestFit="1" customWidth="1"/>
    <col min="3" max="3" width="4.5703125" bestFit="1" customWidth="1"/>
    <col min="4" max="4" width="6.140625" bestFit="1" customWidth="1"/>
    <col min="5" max="5" width="6.28515625" customWidth="1"/>
    <col min="6" max="8" width="4.42578125" bestFit="1" customWidth="1"/>
    <col min="9" max="9" width="6.140625" bestFit="1" customWidth="1"/>
    <col min="10" max="10" width="7" bestFit="1" customWidth="1"/>
    <col min="11" max="12" width="6.28515625" bestFit="1" customWidth="1"/>
    <col min="13" max="13" width="5.7109375" bestFit="1" customWidth="1"/>
  </cols>
  <sheetData>
    <row r="1" spans="1:21" ht="21" x14ac:dyDescent="0.2">
      <c r="A1" s="478" t="s">
        <v>51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</row>
    <row r="2" spans="1:21" s="9" customFormat="1" ht="21" x14ac:dyDescent="0.25">
      <c r="A2" s="479" t="s">
        <v>58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21" s="9" customFormat="1" ht="21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21" s="9" customFormat="1" ht="18" x14ac:dyDescent="0.25">
      <c r="A4" s="28"/>
      <c r="B4" s="77"/>
      <c r="C4" s="92" t="s">
        <v>35</v>
      </c>
      <c r="D4" s="92"/>
      <c r="E4" s="93" t="s">
        <v>39</v>
      </c>
      <c r="F4" s="93"/>
      <c r="G4" s="93"/>
      <c r="H4" s="93"/>
      <c r="I4" s="94"/>
      <c r="J4" s="94"/>
      <c r="K4" s="94"/>
      <c r="L4" s="94"/>
      <c r="M4" s="94"/>
    </row>
    <row r="5" spans="1:21" s="8" customFormat="1" ht="18" x14ac:dyDescent="0.25">
      <c r="A5" s="28" t="s">
        <v>35</v>
      </c>
      <c r="B5" s="77" t="s">
        <v>5</v>
      </c>
      <c r="C5" s="71" t="s">
        <v>40</v>
      </c>
      <c r="D5" s="71" t="s">
        <v>32</v>
      </c>
      <c r="E5" s="56">
        <v>1</v>
      </c>
      <c r="F5" s="56">
        <v>2</v>
      </c>
      <c r="G5" s="56">
        <v>3</v>
      </c>
      <c r="H5" s="56">
        <v>4</v>
      </c>
      <c r="I5" s="56" t="s">
        <v>31</v>
      </c>
      <c r="J5" s="56" t="s">
        <v>1</v>
      </c>
      <c r="K5" s="56" t="s">
        <v>43</v>
      </c>
      <c r="L5" s="56" t="s">
        <v>44</v>
      </c>
      <c r="M5" s="56" t="s">
        <v>11</v>
      </c>
      <c r="S5" s="86"/>
      <c r="T5" s="86"/>
      <c r="U5" s="86"/>
    </row>
    <row r="6" spans="1:21" ht="15.75" x14ac:dyDescent="0.25">
      <c r="A6" s="80">
        <v>1</v>
      </c>
      <c r="B6" s="83" t="s">
        <v>19</v>
      </c>
      <c r="C6" s="49">
        <v>4</v>
      </c>
      <c r="D6" s="49">
        <v>2</v>
      </c>
      <c r="E6" s="85">
        <v>177</v>
      </c>
      <c r="F6" s="85">
        <v>194</v>
      </c>
      <c r="G6" s="85">
        <v>205</v>
      </c>
      <c r="H6" s="85">
        <v>171</v>
      </c>
      <c r="I6" s="50">
        <v>0</v>
      </c>
      <c r="J6" s="50">
        <f t="shared" ref="J6:J20" si="0">SUM(E6:H6)+I6*3-MIN(E6:H6)</f>
        <v>576</v>
      </c>
      <c r="K6" s="53">
        <f t="shared" ref="K6:K20" si="1">MAX(E6:H6)+I6</f>
        <v>205</v>
      </c>
      <c r="L6" s="88">
        <f t="shared" ref="L6:L20" si="2">ROUND(J6/3,0)</f>
        <v>192</v>
      </c>
      <c r="M6" s="90">
        <v>24</v>
      </c>
    </row>
    <row r="7" spans="1:21" ht="15.75" x14ac:dyDescent="0.25">
      <c r="A7" s="81">
        <f t="shared" ref="A7:A20" si="3">A6+1</f>
        <v>2</v>
      </c>
      <c r="B7" s="84" t="s">
        <v>20</v>
      </c>
      <c r="C7" s="51">
        <v>1</v>
      </c>
      <c r="D7" s="51">
        <v>3</v>
      </c>
      <c r="E7" s="86">
        <v>159</v>
      </c>
      <c r="F7" s="86">
        <v>146</v>
      </c>
      <c r="G7" s="86">
        <v>181</v>
      </c>
      <c r="H7" s="86">
        <v>212</v>
      </c>
      <c r="I7" s="52">
        <v>8</v>
      </c>
      <c r="J7" s="52">
        <f t="shared" si="0"/>
        <v>576</v>
      </c>
      <c r="K7" s="184">
        <f t="shared" si="1"/>
        <v>220</v>
      </c>
      <c r="L7" s="294">
        <f t="shared" si="2"/>
        <v>192</v>
      </c>
      <c r="M7" s="97">
        <v>24</v>
      </c>
    </row>
    <row r="8" spans="1:21" ht="15.75" x14ac:dyDescent="0.25">
      <c r="A8" s="80">
        <f t="shared" si="3"/>
        <v>3</v>
      </c>
      <c r="B8" s="83" t="s">
        <v>16</v>
      </c>
      <c r="C8" s="49">
        <v>3</v>
      </c>
      <c r="D8" s="49">
        <v>1</v>
      </c>
      <c r="E8" s="85">
        <v>200</v>
      </c>
      <c r="F8" s="85">
        <v>181</v>
      </c>
      <c r="G8" s="85">
        <v>188</v>
      </c>
      <c r="H8" s="85">
        <v>181</v>
      </c>
      <c r="I8" s="50">
        <v>0</v>
      </c>
      <c r="J8" s="50">
        <f t="shared" si="0"/>
        <v>569</v>
      </c>
      <c r="K8" s="50">
        <f t="shared" si="1"/>
        <v>200</v>
      </c>
      <c r="L8" s="90">
        <f t="shared" si="2"/>
        <v>190</v>
      </c>
      <c r="M8" s="90">
        <v>18</v>
      </c>
    </row>
    <row r="9" spans="1:21" ht="15.75" x14ac:dyDescent="0.25">
      <c r="A9" s="80">
        <f t="shared" si="3"/>
        <v>4</v>
      </c>
      <c r="B9" s="83" t="s">
        <v>74</v>
      </c>
      <c r="C9" s="49">
        <v>2</v>
      </c>
      <c r="D9" s="49">
        <v>3</v>
      </c>
      <c r="E9" s="85">
        <v>148</v>
      </c>
      <c r="F9" s="85">
        <v>189</v>
      </c>
      <c r="G9" s="85">
        <v>183</v>
      </c>
      <c r="H9" s="87">
        <v>192</v>
      </c>
      <c r="I9" s="50">
        <v>0</v>
      </c>
      <c r="J9" s="50">
        <f t="shared" si="0"/>
        <v>564</v>
      </c>
      <c r="K9" s="53">
        <f t="shared" si="1"/>
        <v>192</v>
      </c>
      <c r="L9" s="90">
        <f t="shared" si="2"/>
        <v>188</v>
      </c>
      <c r="M9" s="90">
        <v>16</v>
      </c>
    </row>
    <row r="10" spans="1:21" ht="15.75" x14ac:dyDescent="0.25">
      <c r="A10" s="80">
        <f t="shared" si="3"/>
        <v>5</v>
      </c>
      <c r="B10" s="83" t="s">
        <v>12</v>
      </c>
      <c r="C10" s="49">
        <v>4</v>
      </c>
      <c r="D10" s="49">
        <v>1</v>
      </c>
      <c r="E10" s="85">
        <v>152</v>
      </c>
      <c r="F10" s="85">
        <v>161</v>
      </c>
      <c r="G10" s="85">
        <v>216</v>
      </c>
      <c r="H10" s="85">
        <v>164</v>
      </c>
      <c r="I10" s="50">
        <v>0</v>
      </c>
      <c r="J10" s="50">
        <f t="shared" si="0"/>
        <v>541</v>
      </c>
      <c r="K10" s="53">
        <f t="shared" si="1"/>
        <v>216</v>
      </c>
      <c r="L10" s="90">
        <f t="shared" si="2"/>
        <v>180</v>
      </c>
      <c r="M10" s="90">
        <v>14</v>
      </c>
    </row>
    <row r="11" spans="1:21" ht="15.75" x14ac:dyDescent="0.25">
      <c r="A11" s="81">
        <f t="shared" si="3"/>
        <v>6</v>
      </c>
      <c r="B11" s="84" t="s">
        <v>92</v>
      </c>
      <c r="C11" s="51">
        <v>1</v>
      </c>
      <c r="D11" s="51">
        <v>2</v>
      </c>
      <c r="E11" s="86">
        <v>192</v>
      </c>
      <c r="F11" s="86">
        <v>171</v>
      </c>
      <c r="G11" s="86">
        <v>144</v>
      </c>
      <c r="H11" s="86">
        <v>150</v>
      </c>
      <c r="I11" s="52">
        <v>8</v>
      </c>
      <c r="J11" s="52">
        <f t="shared" si="0"/>
        <v>537</v>
      </c>
      <c r="K11" s="52">
        <f t="shared" si="1"/>
        <v>200</v>
      </c>
      <c r="L11" s="89">
        <f t="shared" si="2"/>
        <v>179</v>
      </c>
      <c r="M11" s="97">
        <v>12</v>
      </c>
    </row>
    <row r="12" spans="1:21" ht="15.75" x14ac:dyDescent="0.25">
      <c r="A12" s="80">
        <f t="shared" si="3"/>
        <v>7</v>
      </c>
      <c r="B12" s="83" t="s">
        <v>33</v>
      </c>
      <c r="C12" s="49">
        <v>2</v>
      </c>
      <c r="D12" s="49">
        <v>4</v>
      </c>
      <c r="E12" s="85">
        <v>140</v>
      </c>
      <c r="F12" s="85">
        <v>154</v>
      </c>
      <c r="G12" s="85">
        <v>161</v>
      </c>
      <c r="H12" s="85">
        <v>213</v>
      </c>
      <c r="I12" s="50">
        <v>0</v>
      </c>
      <c r="J12" s="50">
        <f t="shared" si="0"/>
        <v>528</v>
      </c>
      <c r="K12" s="50">
        <f t="shared" si="1"/>
        <v>213</v>
      </c>
      <c r="L12" s="90">
        <f t="shared" si="2"/>
        <v>176</v>
      </c>
      <c r="M12" s="90">
        <v>10</v>
      </c>
    </row>
    <row r="13" spans="1:21" ht="15.75" x14ac:dyDescent="0.25">
      <c r="A13" s="81">
        <f t="shared" si="3"/>
        <v>8</v>
      </c>
      <c r="B13" s="84" t="s">
        <v>13</v>
      </c>
      <c r="C13" s="51">
        <v>2</v>
      </c>
      <c r="D13" s="51">
        <v>1</v>
      </c>
      <c r="E13" s="86">
        <v>169</v>
      </c>
      <c r="F13" s="86">
        <v>122</v>
      </c>
      <c r="G13" s="86">
        <v>203</v>
      </c>
      <c r="H13" s="86">
        <v>129</v>
      </c>
      <c r="I13" s="52">
        <v>8</v>
      </c>
      <c r="J13" s="52">
        <f t="shared" si="0"/>
        <v>525</v>
      </c>
      <c r="K13" s="52">
        <f t="shared" si="1"/>
        <v>211</v>
      </c>
      <c r="L13" s="89">
        <f t="shared" si="2"/>
        <v>175</v>
      </c>
      <c r="M13" s="97">
        <v>8</v>
      </c>
    </row>
    <row r="14" spans="1:21" ht="15.75" x14ac:dyDescent="0.25">
      <c r="A14" s="80">
        <f t="shared" si="3"/>
        <v>9</v>
      </c>
      <c r="B14" s="83" t="s">
        <v>34</v>
      </c>
      <c r="C14" s="49">
        <v>3</v>
      </c>
      <c r="D14" s="49">
        <v>2</v>
      </c>
      <c r="E14" s="85">
        <v>157</v>
      </c>
      <c r="F14" s="85">
        <v>139</v>
      </c>
      <c r="G14" s="85">
        <v>173</v>
      </c>
      <c r="H14" s="85">
        <v>182</v>
      </c>
      <c r="I14" s="50">
        <v>0</v>
      </c>
      <c r="J14" s="50">
        <f t="shared" si="0"/>
        <v>512</v>
      </c>
      <c r="K14" s="50">
        <f t="shared" si="1"/>
        <v>182</v>
      </c>
      <c r="L14" s="90">
        <f t="shared" si="2"/>
        <v>171</v>
      </c>
      <c r="M14" s="300">
        <v>7</v>
      </c>
    </row>
    <row r="15" spans="1:21" ht="15.75" x14ac:dyDescent="0.25">
      <c r="A15" s="81">
        <f t="shared" si="3"/>
        <v>10</v>
      </c>
      <c r="B15" s="84" t="s">
        <v>84</v>
      </c>
      <c r="C15" s="23">
        <v>1</v>
      </c>
      <c r="D15" s="23">
        <v>1</v>
      </c>
      <c r="E15" s="86">
        <v>179</v>
      </c>
      <c r="F15" s="86">
        <v>156</v>
      </c>
      <c r="G15" s="86">
        <v>116</v>
      </c>
      <c r="H15" s="86">
        <v>147</v>
      </c>
      <c r="I15" s="52">
        <v>8</v>
      </c>
      <c r="J15" s="52">
        <f t="shared" si="0"/>
        <v>506</v>
      </c>
      <c r="K15" s="52">
        <f t="shared" si="1"/>
        <v>187</v>
      </c>
      <c r="L15" s="89">
        <f t="shared" si="2"/>
        <v>169</v>
      </c>
      <c r="M15" s="89">
        <v>6</v>
      </c>
    </row>
    <row r="16" spans="1:21" ht="15.75" x14ac:dyDescent="0.25">
      <c r="A16" s="80">
        <f t="shared" si="3"/>
        <v>11</v>
      </c>
      <c r="B16" s="83" t="s">
        <v>59</v>
      </c>
      <c r="C16" s="49">
        <v>4</v>
      </c>
      <c r="D16" s="49">
        <v>4</v>
      </c>
      <c r="E16" s="85">
        <v>170</v>
      </c>
      <c r="F16" s="85">
        <v>167</v>
      </c>
      <c r="G16" s="85">
        <v>163</v>
      </c>
      <c r="H16" s="85">
        <v>165</v>
      </c>
      <c r="I16" s="50">
        <v>0</v>
      </c>
      <c r="J16" s="50">
        <f t="shared" si="0"/>
        <v>502</v>
      </c>
      <c r="K16" s="50">
        <f t="shared" si="1"/>
        <v>170</v>
      </c>
      <c r="L16" s="90">
        <f t="shared" si="2"/>
        <v>167</v>
      </c>
      <c r="M16" s="300">
        <v>5</v>
      </c>
    </row>
    <row r="17" spans="1:13" ht="15.75" x14ac:dyDescent="0.25">
      <c r="A17" s="81">
        <f t="shared" si="3"/>
        <v>12</v>
      </c>
      <c r="B17" s="84" t="s">
        <v>14</v>
      </c>
      <c r="C17" s="51">
        <v>4</v>
      </c>
      <c r="D17" s="51">
        <v>3</v>
      </c>
      <c r="E17" s="86">
        <v>129</v>
      </c>
      <c r="F17" s="86">
        <v>152</v>
      </c>
      <c r="G17" s="86">
        <v>177</v>
      </c>
      <c r="H17" s="86">
        <v>135</v>
      </c>
      <c r="I17" s="52">
        <v>8</v>
      </c>
      <c r="J17" s="52">
        <f t="shared" si="0"/>
        <v>488</v>
      </c>
      <c r="K17" s="52">
        <f t="shared" si="1"/>
        <v>185</v>
      </c>
      <c r="L17" s="89">
        <f t="shared" si="2"/>
        <v>163</v>
      </c>
      <c r="M17" s="89">
        <v>4</v>
      </c>
    </row>
    <row r="18" spans="1:13" ht="15.75" x14ac:dyDescent="0.25">
      <c r="A18" s="81">
        <f t="shared" si="3"/>
        <v>13</v>
      </c>
      <c r="B18" s="84" t="s">
        <v>17</v>
      </c>
      <c r="C18" s="51">
        <v>1</v>
      </c>
      <c r="D18" s="51">
        <v>4</v>
      </c>
      <c r="E18" s="86">
        <v>142</v>
      </c>
      <c r="F18" s="86">
        <v>148</v>
      </c>
      <c r="G18" s="86">
        <v>159</v>
      </c>
      <c r="H18" s="86">
        <v>114</v>
      </c>
      <c r="I18" s="52">
        <v>8</v>
      </c>
      <c r="J18" s="52">
        <f t="shared" si="0"/>
        <v>473</v>
      </c>
      <c r="K18" s="52">
        <f t="shared" si="1"/>
        <v>167</v>
      </c>
      <c r="L18" s="89">
        <f t="shared" si="2"/>
        <v>158</v>
      </c>
      <c r="M18" s="89">
        <v>3</v>
      </c>
    </row>
    <row r="19" spans="1:13" ht="15.75" x14ac:dyDescent="0.25">
      <c r="A19" s="81">
        <f t="shared" si="3"/>
        <v>14</v>
      </c>
      <c r="B19" s="84" t="s">
        <v>85</v>
      </c>
      <c r="C19" s="23">
        <v>2</v>
      </c>
      <c r="D19" s="23">
        <v>2</v>
      </c>
      <c r="E19" s="86">
        <v>119</v>
      </c>
      <c r="F19" s="86">
        <v>136</v>
      </c>
      <c r="G19" s="86">
        <v>146</v>
      </c>
      <c r="H19" s="86">
        <v>141</v>
      </c>
      <c r="I19" s="52">
        <v>8</v>
      </c>
      <c r="J19" s="52">
        <f t="shared" si="0"/>
        <v>447</v>
      </c>
      <c r="K19" s="52">
        <f t="shared" si="1"/>
        <v>154</v>
      </c>
      <c r="L19" s="89">
        <f t="shared" si="2"/>
        <v>149</v>
      </c>
      <c r="M19" s="89">
        <v>2</v>
      </c>
    </row>
    <row r="20" spans="1:13" ht="15.75" x14ac:dyDescent="0.25">
      <c r="A20" s="81">
        <f t="shared" si="3"/>
        <v>15</v>
      </c>
      <c r="B20" s="84" t="s">
        <v>38</v>
      </c>
      <c r="C20" s="51">
        <v>3</v>
      </c>
      <c r="D20" s="51">
        <v>3</v>
      </c>
      <c r="E20" s="86">
        <v>129</v>
      </c>
      <c r="F20" s="86">
        <v>123</v>
      </c>
      <c r="G20" s="86">
        <v>138</v>
      </c>
      <c r="H20" s="86">
        <v>101</v>
      </c>
      <c r="I20" s="52">
        <v>8</v>
      </c>
      <c r="J20" s="52">
        <f t="shared" si="0"/>
        <v>414</v>
      </c>
      <c r="K20" s="52">
        <f t="shared" si="1"/>
        <v>146</v>
      </c>
      <c r="L20" s="89">
        <f t="shared" si="2"/>
        <v>138</v>
      </c>
      <c r="M20" s="89">
        <v>1</v>
      </c>
    </row>
    <row r="21" spans="1:13" x14ac:dyDescent="0.2">
      <c r="A21" s="2"/>
    </row>
    <row r="22" spans="1:13" x14ac:dyDescent="0.2">
      <c r="A22" s="2"/>
    </row>
    <row r="23" spans="1:13" ht="21" x14ac:dyDescent="0.35">
      <c r="A23" s="61"/>
      <c r="B23" s="65" t="str">
        <f>B7</f>
        <v>Кравченко Оксана</v>
      </c>
      <c r="C23" s="483">
        <f>K7</f>
        <v>220</v>
      </c>
      <c r="D23" s="483"/>
      <c r="E23" s="66" t="s">
        <v>41</v>
      </c>
      <c r="F23" s="67"/>
      <c r="G23" s="58"/>
      <c r="H23" s="58"/>
      <c r="I23" s="58"/>
      <c r="J23" s="58"/>
      <c r="K23" s="25"/>
      <c r="L23" s="25"/>
      <c r="M23" s="25"/>
    </row>
    <row r="24" spans="1:13" ht="21" x14ac:dyDescent="0.35">
      <c r="B24" s="57"/>
      <c r="C24" s="25"/>
      <c r="D24" s="70"/>
      <c r="E24" s="59"/>
      <c r="F24" s="58"/>
      <c r="G24" s="58"/>
      <c r="H24" s="58"/>
      <c r="I24" s="58"/>
      <c r="J24" s="58"/>
      <c r="K24" s="25"/>
      <c r="L24" s="25"/>
      <c r="M24" s="25"/>
    </row>
    <row r="25" spans="1:13" ht="21" x14ac:dyDescent="0.35">
      <c r="B25" s="62" t="str">
        <f>B6</f>
        <v>Куклин Игорь</v>
      </c>
      <c r="C25" s="483">
        <f>L6</f>
        <v>192</v>
      </c>
      <c r="D25" s="483"/>
      <c r="E25" s="60" t="s">
        <v>42</v>
      </c>
      <c r="F25" s="63"/>
      <c r="G25" s="63"/>
      <c r="H25" s="63"/>
      <c r="I25" s="63"/>
      <c r="J25" s="63"/>
      <c r="K25" s="64"/>
      <c r="L25" s="64"/>
      <c r="M25" s="64"/>
    </row>
    <row r="26" spans="1:13" ht="21" x14ac:dyDescent="0.35">
      <c r="B26" s="62" t="str">
        <f>B7</f>
        <v>Кравченко Оксана</v>
      </c>
      <c r="C26" s="483">
        <f>L7</f>
        <v>192</v>
      </c>
      <c r="D26" s="483"/>
      <c r="E26" s="60" t="s">
        <v>42</v>
      </c>
      <c r="F26" s="63"/>
      <c r="G26" s="63"/>
      <c r="H26" s="63"/>
      <c r="I26" s="63"/>
      <c r="J26" s="63"/>
    </row>
  </sheetData>
  <mergeCells count="5">
    <mergeCell ref="A1:M1"/>
    <mergeCell ref="A2:M2"/>
    <mergeCell ref="C23:D23"/>
    <mergeCell ref="C25:D25"/>
    <mergeCell ref="C26:D26"/>
  </mergeCells>
  <pageMargins left="0.75" right="0.75" top="1" bottom="1" header="0.5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Янв</vt:lpstr>
      <vt:lpstr>Фев</vt:lpstr>
      <vt:lpstr>Мар</vt:lpstr>
      <vt:lpstr>Апр</vt:lpstr>
      <vt:lpstr>Май</vt:lpstr>
      <vt:lpstr>Июн</vt:lpstr>
      <vt:lpstr>Июл</vt:lpstr>
      <vt:lpstr>Авг</vt:lpstr>
      <vt:lpstr>Сент</vt:lpstr>
      <vt:lpstr>Окт</vt:lpstr>
      <vt:lpstr>Нояб</vt:lpstr>
      <vt:lpstr>Рейтинг </vt:lpstr>
      <vt:lpstr>Абсол.Чемп</vt:lpstr>
      <vt:lpstr>Свод</vt:lpstr>
      <vt:lpstr>Апр!Область_печати</vt:lpstr>
      <vt:lpstr>Июл!Область_печати</vt:lpstr>
      <vt:lpstr>Нояб!Область_печати</vt:lpstr>
      <vt:lpstr>Окт!Область_печати</vt:lpstr>
      <vt:lpstr>'Рейтинг '!Область_печати</vt:lpstr>
      <vt:lpstr>Сент!Область_печати</vt:lpstr>
      <vt:lpstr>Фев!Область_печати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2018-11-26T05:49:24Z</cp:lastPrinted>
  <dcterms:created xsi:type="dcterms:W3CDTF">1996-10-08T23:32:33Z</dcterms:created>
  <dcterms:modified xsi:type="dcterms:W3CDTF">2020-01-24T04:29:46Z</dcterms:modified>
</cp:coreProperties>
</file>